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270"/>
  </bookViews>
  <sheets>
    <sheet name="REP SUB" sheetId="1" r:id="rId1"/>
  </sheets>
  <definedNames>
    <definedName name="_xlnm.Print_Area" localSheetId="0">'REP SUB'!$A$1:$W$83</definedName>
  </definedNames>
  <calcPr calcId="145621"/>
</workbook>
</file>

<file path=xl/calcChain.xml><?xml version="1.0" encoding="utf-8"?>
<calcChain xmlns="http://schemas.openxmlformats.org/spreadsheetml/2006/main">
  <c r="U64" i="1" l="1"/>
  <c r="P64" i="1"/>
  <c r="N64" i="1"/>
  <c r="L64" i="1"/>
  <c r="J64" i="1"/>
  <c r="H64" i="1"/>
  <c r="F64" i="1"/>
  <c r="D64" i="1"/>
  <c r="B64" i="1"/>
  <c r="T63" i="1"/>
  <c r="R63" i="1"/>
  <c r="W63" i="1" s="1"/>
  <c r="W62" i="1"/>
  <c r="T62" i="1"/>
  <c r="R62" i="1"/>
  <c r="T61" i="1"/>
  <c r="W61" i="1" s="1"/>
  <c r="R61" i="1"/>
  <c r="T60" i="1"/>
  <c r="R60" i="1"/>
  <c r="W60" i="1" s="1"/>
  <c r="T59" i="1"/>
  <c r="R59" i="1"/>
  <c r="W59" i="1" s="1"/>
  <c r="W58" i="1"/>
  <c r="T58" i="1"/>
  <c r="R58" i="1"/>
  <c r="T57" i="1"/>
  <c r="W57" i="1" s="1"/>
  <c r="R57" i="1"/>
  <c r="T56" i="1"/>
  <c r="R56" i="1"/>
  <c r="W56" i="1" s="1"/>
  <c r="T55" i="1"/>
  <c r="R55" i="1"/>
  <c r="W55" i="1" s="1"/>
  <c r="W54" i="1"/>
  <c r="T54" i="1"/>
  <c r="R54" i="1"/>
  <c r="T53" i="1"/>
  <c r="W53" i="1" s="1"/>
  <c r="R53" i="1"/>
  <c r="T52" i="1"/>
  <c r="T64" i="1" s="1"/>
  <c r="R52" i="1"/>
  <c r="R64" i="1" s="1"/>
  <c r="U41" i="1"/>
  <c r="P41" i="1"/>
  <c r="N41" i="1"/>
  <c r="L41" i="1"/>
  <c r="J41" i="1"/>
  <c r="F41" i="1"/>
  <c r="B41" i="1"/>
  <c r="T40" i="1"/>
  <c r="R40" i="1"/>
  <c r="W40" i="1" s="1"/>
  <c r="W39" i="1"/>
  <c r="T39" i="1"/>
  <c r="R39" i="1"/>
  <c r="T38" i="1"/>
  <c r="W38" i="1" s="1"/>
  <c r="R38" i="1"/>
  <c r="T37" i="1"/>
  <c r="R37" i="1"/>
  <c r="W37" i="1" s="1"/>
  <c r="T36" i="1"/>
  <c r="R36" i="1"/>
  <c r="W36" i="1" s="1"/>
  <c r="W35" i="1"/>
  <c r="T35" i="1"/>
  <c r="R35" i="1"/>
  <c r="R34" i="1"/>
  <c r="L34" i="1"/>
  <c r="H34" i="1"/>
  <c r="D34" i="1"/>
  <c r="T34" i="1" s="1"/>
  <c r="W34" i="1" s="1"/>
  <c r="T33" i="1"/>
  <c r="R33" i="1"/>
  <c r="W33" i="1" s="1"/>
  <c r="W32" i="1"/>
  <c r="T32" i="1"/>
  <c r="R32" i="1"/>
  <c r="R31" i="1"/>
  <c r="L31" i="1"/>
  <c r="H31" i="1"/>
  <c r="H41" i="1" s="1"/>
  <c r="D31" i="1"/>
  <c r="D41" i="1" s="1"/>
  <c r="T30" i="1"/>
  <c r="R30" i="1"/>
  <c r="W30" i="1" s="1"/>
  <c r="W29" i="1"/>
  <c r="T29" i="1"/>
  <c r="R29" i="1"/>
  <c r="T41" i="1" l="1"/>
  <c r="W41" i="1"/>
  <c r="T31" i="1"/>
  <c r="W31" i="1" s="1"/>
  <c r="R41" i="1"/>
  <c r="W52" i="1"/>
  <c r="W64" i="1" s="1"/>
</calcChain>
</file>

<file path=xl/sharedStrings.xml><?xml version="1.0" encoding="utf-8"?>
<sst xmlns="http://schemas.openxmlformats.org/spreadsheetml/2006/main" count="72" uniqueCount="32">
  <si>
    <t>SECRETARÍA DE ADMINISTRACIÓN Y FINANZAS</t>
  </si>
  <si>
    <t>REPORTE DE SUBSIDIO FEDERAL CALENDARIZADO Y RECIBIDO DEL 01  AL 30 DE JUNIO DE 2017.</t>
  </si>
  <si>
    <t>CAPITULO 1000</t>
  </si>
  <si>
    <t>CAPITULO 2000</t>
  </si>
  <si>
    <t>CAPITULO 3000</t>
  </si>
  <si>
    <t>CAPITULO 5000</t>
  </si>
  <si>
    <t>T O T A L</t>
  </si>
  <si>
    <t>PENDIENTE</t>
  </si>
  <si>
    <t>DIFERENCIA</t>
  </si>
  <si>
    <t>calendarizado</t>
  </si>
  <si>
    <t>recibido</t>
  </si>
  <si>
    <t>POR ASIGNAR</t>
  </si>
  <si>
    <t xml:space="preserve">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</si>
  <si>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</si>
  <si>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</si>
  <si>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</si>
  <si>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</si>
  <si>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</si>
  <si>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</si>
  <si>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</si>
  <si>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</si>
  <si>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</si>
  <si>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</si>
  <si>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</si>
  <si>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</si>
  <si>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</si>
  <si>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REPORTE DE SUBSIDIO ESTATAL CALENDARIZADO Y RECIBIDO DEL 1  AL  30 DE JUNIO DE 2017.</t>
  </si>
  <si>
    <t xml:space="preserve">  </t>
  </si>
  <si>
    <t>Rector</t>
  </si>
  <si>
    <t>Director de Administración y Finanzas</t>
  </si>
  <si>
    <t>M.A. Heriberto Flores Gutiérrez</t>
  </si>
  <si>
    <t>C.P. Ricardo Guevara Velazquez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</si>
</sst>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00000000"/>
    <numFmt numFmtId="165" formatCode="mmmm\-yy"/>
    <numFmt numFmtId="166" formatCode="#,##0.00000"/>
    <numFmt numFmtId="167" formatCode="General_)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10"/>
      <color theme="1"/>
      <name val="Arial"/>
      <family val="2"/>
    </font>
    <font>
      <b/>
      <sz val="16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20"/>
      <name val="Tahoma"/>
      <family val="2"/>
    </font>
    <font>
      <b/>
      <sz val="18"/>
      <name val="Tahoma"/>
      <family val="2"/>
    </font>
    <font>
      <sz val="10"/>
      <name val="Arial"/>
      <family val="2"/>
    </font>
    <font>
      <b/>
      <sz val="14"/>
      <name val="Tahoma"/>
      <family val="2"/>
    </font>
    <font>
      <b/>
      <sz val="11"/>
      <name val="Tahoma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150">
    <xf numFmtId="0" fontId="0" fillId="0" borderId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20" fillId="11" borderId="26" applyNumberFormat="0" applyAlignment="0" applyProtection="0"/>
    <xf numFmtId="0" fontId="20" fillId="11" borderId="26" applyNumberFormat="0" applyAlignment="0" applyProtection="0"/>
    <xf numFmtId="0" fontId="20" fillId="11" borderId="26" applyNumberFormat="0" applyAlignment="0" applyProtection="0"/>
    <xf numFmtId="0" fontId="21" fillId="12" borderId="27" applyNumberFormat="0" applyAlignment="0" applyProtection="0"/>
    <xf numFmtId="0" fontId="21" fillId="12" borderId="27" applyNumberFormat="0" applyAlignment="0" applyProtection="0"/>
    <xf numFmtId="0" fontId="21" fillId="12" borderId="27" applyNumberFormat="0" applyAlignment="0" applyProtection="0"/>
    <xf numFmtId="0" fontId="22" fillId="0" borderId="28" applyNumberFormat="0" applyFill="0" applyAlignment="0" applyProtection="0"/>
    <xf numFmtId="0" fontId="22" fillId="0" borderId="28" applyNumberFormat="0" applyFill="0" applyAlignment="0" applyProtection="0"/>
    <xf numFmtId="0" fontId="22" fillId="0" borderId="28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24" fillId="7" borderId="26" applyNumberFormat="0" applyAlignment="0" applyProtection="0"/>
    <xf numFmtId="0" fontId="24" fillId="7" borderId="26" applyNumberFormat="0" applyAlignment="0" applyProtection="0"/>
    <xf numFmtId="0" fontId="24" fillId="7" borderId="26" applyNumberFormat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4" borderId="29" applyNumberFormat="0" applyFont="0" applyAlignment="0" applyProtection="0"/>
    <xf numFmtId="0" fontId="9" fillId="4" borderId="29" applyNumberFormat="0" applyFont="0" applyAlignment="0" applyProtection="0"/>
    <xf numFmtId="0" fontId="9" fillId="4" borderId="29" applyNumberFormat="0" applyFont="0" applyAlignment="0" applyProtection="0"/>
    <xf numFmtId="9" fontId="9" fillId="0" borderId="0" applyFont="0" applyFill="0" applyBorder="0" applyAlignment="0" applyProtection="0"/>
    <xf numFmtId="0" fontId="28" fillId="11" borderId="30" applyNumberFormat="0" applyAlignment="0" applyProtection="0"/>
    <xf numFmtId="0" fontId="28" fillId="11" borderId="30" applyNumberFormat="0" applyAlignment="0" applyProtection="0"/>
    <xf numFmtId="0" fontId="28" fillId="11" borderId="30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1" applyNumberFormat="0" applyFill="0" applyAlignment="0" applyProtection="0"/>
    <xf numFmtId="0" fontId="30" fillId="0" borderId="31" applyNumberFormat="0" applyFill="0" applyAlignment="0" applyProtection="0"/>
    <xf numFmtId="0" fontId="30" fillId="0" borderId="31" applyNumberFormat="0" applyFill="0" applyAlignment="0" applyProtection="0"/>
    <xf numFmtId="0" fontId="31" fillId="0" borderId="32" applyNumberFormat="0" applyFill="0" applyAlignment="0" applyProtection="0"/>
    <xf numFmtId="0" fontId="31" fillId="0" borderId="32" applyNumberFormat="0" applyFill="0" applyAlignment="0" applyProtection="0"/>
    <xf numFmtId="0" fontId="31" fillId="0" borderId="32" applyNumberFormat="0" applyFill="0" applyAlignment="0" applyProtection="0"/>
    <xf numFmtId="0" fontId="23" fillId="0" borderId="33" applyNumberFormat="0" applyFill="0" applyAlignment="0" applyProtection="0"/>
    <xf numFmtId="0" fontId="23" fillId="0" borderId="33" applyNumberFormat="0" applyFill="0" applyAlignment="0" applyProtection="0"/>
    <xf numFmtId="0" fontId="23" fillId="0" borderId="33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34" applyNumberFormat="0" applyFill="0" applyAlignment="0" applyProtection="0"/>
    <xf numFmtId="0" fontId="33" fillId="0" borderId="34" applyNumberFormat="0" applyFill="0" applyAlignment="0" applyProtection="0"/>
    <xf numFmtId="0" fontId="33" fillId="0" borderId="34" applyNumberFormat="0" applyFill="0" applyAlignment="0" applyProtection="0"/>
  </cellStyleXfs>
  <cellXfs count="105">
    <xf numFmtId="0" fontId="0" fillId="0" borderId="0" xfId="0"/>
    <xf numFmtId="9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/>
    <xf numFmtId="9" fontId="5" fillId="0" borderId="0" xfId="0" applyNumberFormat="1" applyFont="1"/>
    <xf numFmtId="0" fontId="6" fillId="0" borderId="0" xfId="0" applyFont="1"/>
    <xf numFmtId="0" fontId="7" fillId="0" borderId="0" xfId="0" applyFont="1"/>
    <xf numFmtId="0" fontId="5" fillId="0" borderId="0" xfId="0" applyFont="1" applyBorder="1"/>
    <xf numFmtId="43" fontId="0" fillId="0" borderId="0" xfId="2" applyFont="1"/>
    <xf numFmtId="0" fontId="10" fillId="0" borderId="0" xfId="0" applyFont="1" applyBorder="1" applyAlignment="1">
      <alignment horizontal="center"/>
    </xf>
    <xf numFmtId="4" fontId="10" fillId="0" borderId="0" xfId="0" applyNumberFormat="1" applyFont="1" applyBorder="1" applyAlignment="1">
      <alignment horizontal="center"/>
    </xf>
    <xf numFmtId="0" fontId="5" fillId="0" borderId="1" xfId="0" applyFont="1" applyBorder="1"/>
    <xf numFmtId="0" fontId="6" fillId="0" borderId="4" xfId="0" applyFont="1" applyBorder="1" applyAlignment="1">
      <alignment horizontal="center"/>
    </xf>
    <xf numFmtId="0" fontId="0" fillId="0" borderId="2" xfId="0" applyBorder="1"/>
    <xf numFmtId="0" fontId="12" fillId="0" borderId="2" xfId="0" applyFont="1" applyBorder="1" applyAlignment="1">
      <alignment horizontal="center"/>
    </xf>
    <xf numFmtId="43" fontId="12" fillId="0" borderId="7" xfId="2" applyFont="1" applyBorder="1"/>
    <xf numFmtId="0" fontId="13" fillId="0" borderId="0" xfId="0" applyFont="1" applyFill="1" applyBorder="1"/>
    <xf numFmtId="0" fontId="5" fillId="0" borderId="8" xfId="0" applyFont="1" applyBorder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0" fillId="0" borderId="9" xfId="0" applyBorder="1"/>
    <xf numFmtId="0" fontId="12" fillId="0" borderId="9" xfId="0" applyFont="1" applyBorder="1" applyAlignment="1">
      <alignment horizontal="center"/>
    </xf>
    <xf numFmtId="43" fontId="0" fillId="0" borderId="12" xfId="2" applyFont="1" applyBorder="1"/>
    <xf numFmtId="43" fontId="14" fillId="0" borderId="0" xfId="2" applyFont="1" applyFill="1" applyBorder="1"/>
    <xf numFmtId="0" fontId="5" fillId="0" borderId="13" xfId="0" applyFont="1" applyBorder="1"/>
    <xf numFmtId="0" fontId="5" fillId="0" borderId="14" xfId="0" applyFont="1" applyBorder="1"/>
    <xf numFmtId="0" fontId="0" fillId="0" borderId="14" xfId="0" applyBorder="1"/>
    <xf numFmtId="43" fontId="0" fillId="0" borderId="15" xfId="2" applyFont="1" applyBorder="1"/>
    <xf numFmtId="0" fontId="6" fillId="0" borderId="16" xfId="0" applyFont="1" applyBorder="1"/>
    <xf numFmtId="43" fontId="5" fillId="0" borderId="17" xfId="0" applyNumberFormat="1" applyFont="1" applyBorder="1"/>
    <xf numFmtId="4" fontId="5" fillId="0" borderId="17" xfId="0" applyNumberFormat="1" applyFont="1" applyBorder="1"/>
    <xf numFmtId="0" fontId="0" fillId="0" borderId="17" xfId="0" applyBorder="1"/>
    <xf numFmtId="4" fontId="5" fillId="0" borderId="17" xfId="0" applyNumberFormat="1" applyFont="1" applyFill="1" applyBorder="1"/>
    <xf numFmtId="4" fontId="0" fillId="0" borderId="17" xfId="0" applyNumberFormat="1" applyBorder="1"/>
    <xf numFmtId="43" fontId="0" fillId="0" borderId="18" xfId="2" applyFont="1" applyBorder="1"/>
    <xf numFmtId="43" fontId="3" fillId="0" borderId="0" xfId="0" applyNumberFormat="1" applyFont="1"/>
    <xf numFmtId="164" fontId="3" fillId="0" borderId="0" xfId="0" applyNumberFormat="1" applyFont="1"/>
    <xf numFmtId="4" fontId="0" fillId="0" borderId="17" xfId="0" applyNumberFormat="1" applyFill="1" applyBorder="1"/>
    <xf numFmtId="43" fontId="5" fillId="0" borderId="17" xfId="0" applyNumberFormat="1" applyFont="1" applyFill="1" applyBorder="1"/>
    <xf numFmtId="0" fontId="0" fillId="0" borderId="17" xfId="0" applyFill="1" applyBorder="1"/>
    <xf numFmtId="43" fontId="0" fillId="0" borderId="18" xfId="2" applyFont="1" applyFill="1" applyBorder="1"/>
    <xf numFmtId="0" fontId="15" fillId="0" borderId="0" xfId="0" applyFont="1"/>
    <xf numFmtId="0" fontId="6" fillId="0" borderId="19" xfId="0" applyFont="1" applyBorder="1"/>
    <xf numFmtId="4" fontId="5" fillId="0" borderId="20" xfId="0" applyNumberFormat="1" applyFont="1" applyFill="1" applyBorder="1"/>
    <xf numFmtId="43" fontId="5" fillId="0" borderId="20" xfId="0" applyNumberFormat="1" applyFont="1" applyFill="1" applyBorder="1"/>
    <xf numFmtId="0" fontId="0" fillId="0" borderId="20" xfId="0" applyFill="1" applyBorder="1"/>
    <xf numFmtId="4" fontId="0" fillId="0" borderId="20" xfId="0" applyNumberFormat="1" applyFill="1" applyBorder="1"/>
    <xf numFmtId="43" fontId="3" fillId="0" borderId="0" xfId="0" applyNumberFormat="1" applyFont="1" applyFill="1" applyBorder="1"/>
    <xf numFmtId="0" fontId="6" fillId="0" borderId="21" xfId="0" applyFont="1" applyBorder="1"/>
    <xf numFmtId="4" fontId="6" fillId="0" borderId="22" xfId="0" applyNumberFormat="1" applyFont="1" applyBorder="1"/>
    <xf numFmtId="4" fontId="0" fillId="0" borderId="22" xfId="0" applyNumberFormat="1" applyBorder="1"/>
    <xf numFmtId="4" fontId="12" fillId="0" borderId="22" xfId="0" applyNumberFormat="1" applyFont="1" applyBorder="1"/>
    <xf numFmtId="0" fontId="6" fillId="0" borderId="22" xfId="0" applyFont="1" applyBorder="1"/>
    <xf numFmtId="0" fontId="12" fillId="0" borderId="22" xfId="0" applyFont="1" applyBorder="1"/>
    <xf numFmtId="43" fontId="12" fillId="0" borderId="23" xfId="2" applyFont="1" applyBorder="1"/>
    <xf numFmtId="43" fontId="15" fillId="0" borderId="0" xfId="0" applyNumberFormat="1" applyFont="1"/>
    <xf numFmtId="4" fontId="0" fillId="0" borderId="0" xfId="0" applyNumberFormat="1"/>
    <xf numFmtId="4" fontId="5" fillId="0" borderId="0" xfId="0" applyNumberFormat="1" applyFont="1" applyBorder="1"/>
    <xf numFmtId="43" fontId="15" fillId="0" borderId="0" xfId="0" applyNumberFormat="1" applyFont="1" applyFill="1" applyBorder="1"/>
    <xf numFmtId="165" fontId="6" fillId="0" borderId="13" xfId="0" applyNumberFormat="1" applyFont="1" applyBorder="1"/>
    <xf numFmtId="43" fontId="0" fillId="0" borderId="0" xfId="1" applyFont="1"/>
    <xf numFmtId="43" fontId="15" fillId="0" borderId="0" xfId="1" applyFont="1"/>
    <xf numFmtId="0" fontId="6" fillId="0" borderId="16" xfId="0" applyFont="1" applyFill="1" applyBorder="1"/>
    <xf numFmtId="43" fontId="15" fillId="0" borderId="0" xfId="1" applyFont="1" applyFill="1"/>
    <xf numFmtId="0" fontId="3" fillId="0" borderId="0" xfId="0" applyFont="1" applyFill="1"/>
    <xf numFmtId="0" fontId="3" fillId="0" borderId="0" xfId="0" applyFont="1" applyFill="1" applyBorder="1"/>
    <xf numFmtId="0" fontId="0" fillId="0" borderId="0" xfId="0" applyFill="1"/>
    <xf numFmtId="0" fontId="3" fillId="0" borderId="0" xfId="0" applyFont="1" applyBorder="1"/>
    <xf numFmtId="4" fontId="5" fillId="0" borderId="20" xfId="0" applyNumberFormat="1" applyFont="1" applyBorder="1"/>
    <xf numFmtId="0" fontId="0" fillId="0" borderId="20" xfId="0" applyBorder="1"/>
    <xf numFmtId="4" fontId="0" fillId="0" borderId="20" xfId="0" applyNumberFormat="1" applyBorder="1"/>
    <xf numFmtId="0" fontId="0" fillId="0" borderId="0" xfId="0" applyBorder="1"/>
    <xf numFmtId="4" fontId="0" fillId="0" borderId="0" xfId="0" applyNumberFormat="1" applyBorder="1"/>
    <xf numFmtId="0" fontId="0" fillId="0" borderId="24" xfId="0" applyBorder="1"/>
    <xf numFmtId="4" fontId="0" fillId="0" borderId="24" xfId="0" applyNumberFormat="1" applyFill="1" applyBorder="1"/>
    <xf numFmtId="4" fontId="0" fillId="0" borderId="24" xfId="0" applyNumberFormat="1" applyBorder="1"/>
    <xf numFmtId="4" fontId="12" fillId="0" borderId="0" xfId="0" applyNumberFormat="1" applyFont="1" applyAlignment="1">
      <alignment horizontal="left"/>
    </xf>
    <xf numFmtId="43" fontId="0" fillId="0" borderId="0" xfId="2" applyFont="1" applyBorder="1"/>
    <xf numFmtId="4" fontId="9" fillId="0" borderId="0" xfId="0" applyNumberFormat="1" applyFont="1"/>
    <xf numFmtId="166" fontId="0" fillId="0" borderId="0" xfId="0" applyNumberFormat="1" applyBorder="1"/>
    <xf numFmtId="4" fontId="9" fillId="0" borderId="0" xfId="0" applyNumberFormat="1" applyFont="1" applyBorder="1"/>
    <xf numFmtId="166" fontId="0" fillId="0" borderId="0" xfId="0" applyNumberFormat="1"/>
    <xf numFmtId="43" fontId="0" fillId="0" borderId="0" xfId="0" applyNumberFormat="1" applyBorder="1"/>
    <xf numFmtId="9" fontId="0" fillId="0" borderId="0" xfId="0" applyNumberFormat="1" applyBorder="1"/>
    <xf numFmtId="43" fontId="5" fillId="0" borderId="0" xfId="2" applyFont="1" applyBorder="1"/>
    <xf numFmtId="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43" fontId="5" fillId="0" borderId="0" xfId="0" applyNumberFormat="1" applyFont="1" applyBorder="1"/>
    <xf numFmtId="0" fontId="16" fillId="0" borderId="0" xfId="0" applyFont="1"/>
    <xf numFmtId="0" fontId="5" fillId="0" borderId="25" xfId="0" applyFont="1" applyBorder="1"/>
    <xf numFmtId="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</cellXfs>
  <cellStyles count="150">
    <cellStyle name="=C:\WINNT\SYSTEM32\COMMAND.COM" xfId="3"/>
    <cellStyle name="20% - Énfasis1 2" xfId="4"/>
    <cellStyle name="20% - Énfasis1 3" xfId="5"/>
    <cellStyle name="20% - Énfasis1 4" xfId="6"/>
    <cellStyle name="20% - Énfasis2 2" xfId="7"/>
    <cellStyle name="20% - Énfasis2 3" xfId="8"/>
    <cellStyle name="20% - Énfasis2 4" xfId="9"/>
    <cellStyle name="20% - Énfasis3 2" xfId="10"/>
    <cellStyle name="20% - Énfasis3 3" xfId="11"/>
    <cellStyle name="20% - Énfasis3 4" xfId="12"/>
    <cellStyle name="20% - Énfasis4 2" xfId="13"/>
    <cellStyle name="20% - Énfasis4 3" xfId="14"/>
    <cellStyle name="20% - Énfasis4 4" xfId="15"/>
    <cellStyle name="20% - Énfasis5 2" xfId="16"/>
    <cellStyle name="20% - Énfasis5 3" xfId="17"/>
    <cellStyle name="20% - Énfasis5 4" xfId="18"/>
    <cellStyle name="20% - Énfasis6 2" xfId="19"/>
    <cellStyle name="20% - Énfasis6 3" xfId="20"/>
    <cellStyle name="20% - Énfasis6 4" xfId="21"/>
    <cellStyle name="40% - Énfasis1 2" xfId="22"/>
    <cellStyle name="40% - Énfasis1 3" xfId="23"/>
    <cellStyle name="40% - Énfasis1 4" xfId="24"/>
    <cellStyle name="40% - Énfasis2 2" xfId="25"/>
    <cellStyle name="40% - Énfasis2 3" xfId="26"/>
    <cellStyle name="40% - Énfasis2 4" xfId="27"/>
    <cellStyle name="40% - Énfasis3 2" xfId="28"/>
    <cellStyle name="40% - Énfasis3 3" xfId="29"/>
    <cellStyle name="40% - Énfasis3 4" xfId="30"/>
    <cellStyle name="40% - Énfasis4 2" xfId="31"/>
    <cellStyle name="40% - Énfasis4 3" xfId="32"/>
    <cellStyle name="40% - Énfasis4 4" xfId="33"/>
    <cellStyle name="40% - Énfasis5 2" xfId="34"/>
    <cellStyle name="40% - Énfasis5 3" xfId="35"/>
    <cellStyle name="40% - Énfasis5 4" xfId="36"/>
    <cellStyle name="40% - Énfasis6 2" xfId="37"/>
    <cellStyle name="40% - Énfasis6 3" xfId="38"/>
    <cellStyle name="40% - Énfasis6 4" xfId="39"/>
    <cellStyle name="60% - Énfasis1 2" xfId="40"/>
    <cellStyle name="60% - Énfasis1 3" xfId="41"/>
    <cellStyle name="60% - Énfasis1 4" xfId="42"/>
    <cellStyle name="60% - Énfasis2 2" xfId="43"/>
    <cellStyle name="60% - Énfasis2 3" xfId="44"/>
    <cellStyle name="60% - Énfasis2 4" xfId="45"/>
    <cellStyle name="60% - Énfasis3 2" xfId="46"/>
    <cellStyle name="60% - Énfasis3 3" xfId="47"/>
    <cellStyle name="60% - Énfasis3 4" xfId="48"/>
    <cellStyle name="60% - Énfasis4 2" xfId="49"/>
    <cellStyle name="60% - Énfasis4 3" xfId="50"/>
    <cellStyle name="60% - Énfasis4 4" xfId="51"/>
    <cellStyle name="60% - Énfasis5 2" xfId="52"/>
    <cellStyle name="60% - Énfasis5 3" xfId="53"/>
    <cellStyle name="60% - Énfasis5 4" xfId="54"/>
    <cellStyle name="60% - Énfasis6 2" xfId="55"/>
    <cellStyle name="60% - Énfasis6 3" xfId="56"/>
    <cellStyle name="60% - Énfasis6 4" xfId="57"/>
    <cellStyle name="Buena 2" xfId="58"/>
    <cellStyle name="Buena 3" xfId="59"/>
    <cellStyle name="Buena 4" xfId="60"/>
    <cellStyle name="Cálculo 2" xfId="61"/>
    <cellStyle name="Cálculo 3" xfId="62"/>
    <cellStyle name="Cálculo 4" xfId="63"/>
    <cellStyle name="Celda de comprobación 2" xfId="64"/>
    <cellStyle name="Celda de comprobación 3" xfId="65"/>
    <cellStyle name="Celda de comprobación 4" xfId="66"/>
    <cellStyle name="Celda vinculada 2" xfId="67"/>
    <cellStyle name="Celda vinculada 3" xfId="68"/>
    <cellStyle name="Celda vinculada 4" xfId="69"/>
    <cellStyle name="Encabezado 4 2" xfId="70"/>
    <cellStyle name="Encabezado 4 3" xfId="71"/>
    <cellStyle name="Encabezado 4 4" xfId="72"/>
    <cellStyle name="Énfasis1 2" xfId="73"/>
    <cellStyle name="Énfasis1 3" xfId="74"/>
    <cellStyle name="Énfasis1 4" xfId="75"/>
    <cellStyle name="Énfasis2 2" xfId="76"/>
    <cellStyle name="Énfasis2 3" xfId="77"/>
    <cellStyle name="Énfasis2 4" xfId="78"/>
    <cellStyle name="Énfasis3 2" xfId="79"/>
    <cellStyle name="Énfasis3 3" xfId="80"/>
    <cellStyle name="Énfasis3 4" xfId="81"/>
    <cellStyle name="Énfasis4 2" xfId="82"/>
    <cellStyle name="Énfasis4 3" xfId="83"/>
    <cellStyle name="Énfasis4 4" xfId="84"/>
    <cellStyle name="Énfasis5 2" xfId="85"/>
    <cellStyle name="Énfasis5 3" xfId="86"/>
    <cellStyle name="Énfasis5 4" xfId="87"/>
    <cellStyle name="Énfasis6 2" xfId="88"/>
    <cellStyle name="Énfasis6 3" xfId="89"/>
    <cellStyle name="Énfasis6 4" xfId="90"/>
    <cellStyle name="Entrada 2" xfId="91"/>
    <cellStyle name="Entrada 3" xfId="92"/>
    <cellStyle name="Entrada 4" xfId="93"/>
    <cellStyle name="Hipervínculo 5" xfId="94"/>
    <cellStyle name="Incorrecto 2" xfId="95"/>
    <cellStyle name="Incorrecto 3" xfId="96"/>
    <cellStyle name="Incorrecto 4" xfId="97"/>
    <cellStyle name="Millares" xfId="1" builtinId="3"/>
    <cellStyle name="Millares 2" xfId="2"/>
    <cellStyle name="Millares 3" xfId="98"/>
    <cellStyle name="Millares 4" xfId="99"/>
    <cellStyle name="Millares 5" xfId="100"/>
    <cellStyle name="Millares 6" xfId="101"/>
    <cellStyle name="Moneda 2" xfId="102"/>
    <cellStyle name="Moneda 3" xfId="103"/>
    <cellStyle name="Neutral 2" xfId="104"/>
    <cellStyle name="Neutral 3" xfId="105"/>
    <cellStyle name="Neutral 4" xfId="106"/>
    <cellStyle name="Normal" xfId="0" builtinId="0"/>
    <cellStyle name="Normal 2" xfId="107"/>
    <cellStyle name="Normal 2 2" xfId="108"/>
    <cellStyle name="Normal 2 3" xfId="109"/>
    <cellStyle name="Normal 2 4" xfId="110"/>
    <cellStyle name="Normal 3" xfId="111"/>
    <cellStyle name="Normal 3 2" xfId="112"/>
    <cellStyle name="Normal 3 2 2" xfId="113"/>
    <cellStyle name="Normal 3 3" xfId="114"/>
    <cellStyle name="Normal 3 4" xfId="115"/>
    <cellStyle name="Normal 3 5" xfId="116"/>
    <cellStyle name="Normal 4" xfId="117"/>
    <cellStyle name="Normal 4 2" xfId="118"/>
    <cellStyle name="Normal 5" xfId="119"/>
    <cellStyle name="Normal 6" xfId="120"/>
    <cellStyle name="Normal 7" xfId="121"/>
    <cellStyle name="Notas 2" xfId="122"/>
    <cellStyle name="Notas 3" xfId="123"/>
    <cellStyle name="Notas 4" xfId="124"/>
    <cellStyle name="Porcentaje 2" xfId="125"/>
    <cellStyle name="Salida 2" xfId="126"/>
    <cellStyle name="Salida 3" xfId="127"/>
    <cellStyle name="Salida 4" xfId="128"/>
    <cellStyle name="Texto de advertencia 2" xfId="129"/>
    <cellStyle name="Texto de advertencia 3" xfId="130"/>
    <cellStyle name="Texto de advertencia 4" xfId="131"/>
    <cellStyle name="Texto explicativo 2" xfId="132"/>
    <cellStyle name="Texto explicativo 3" xfId="133"/>
    <cellStyle name="Texto explicativo 4" xfId="134"/>
    <cellStyle name="Título 1 2" xfId="135"/>
    <cellStyle name="Título 1 3" xfId="136"/>
    <cellStyle name="Título 1 4" xfId="137"/>
    <cellStyle name="Título 2 2" xfId="138"/>
    <cellStyle name="Título 2 3" xfId="139"/>
    <cellStyle name="Título 2 4" xfId="140"/>
    <cellStyle name="Título 3 2" xfId="141"/>
    <cellStyle name="Título 3 3" xfId="142"/>
    <cellStyle name="Título 3 4" xfId="143"/>
    <cellStyle name="Título 4" xfId="144"/>
    <cellStyle name="Título 5" xfId="145"/>
    <cellStyle name="Título 6" xfId="146"/>
    <cellStyle name="Total 2" xfId="147"/>
    <cellStyle name="Total 3" xfId="148"/>
    <cellStyle name="Total 4" xfId="1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2</xdr:row>
      <xdr:rowOff>28575</xdr:rowOff>
    </xdr:from>
    <xdr:to>
      <xdr:col>22</xdr:col>
      <xdr:colOff>685800</xdr:colOff>
      <xdr:row>15</xdr:row>
      <xdr:rowOff>38100</xdr:rowOff>
    </xdr:to>
    <xdr:pic>
      <xdr:nvPicPr>
        <xdr:cNvPr id="2" name="WordPictureWatermark105736517" descr="UT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86404"/>
        <a:stretch>
          <a:fillRect/>
        </a:stretch>
      </xdr:blipFill>
      <xdr:spPr bwMode="auto">
        <a:xfrm>
          <a:off x="238125" y="352425"/>
          <a:ext cx="16544925" cy="2114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AB85"/>
  <sheetViews>
    <sheetView tabSelected="1" topLeftCell="A25" zoomScale="75" zoomScaleNormal="75" workbookViewId="0">
      <selection activeCell="F67" sqref="F67"/>
    </sheetView>
  </sheetViews>
  <sheetFormatPr baseColWidth="10" defaultRowHeight="12.75" x14ac:dyDescent="0.2"/>
  <cols>
    <col min="1" max="1" width="13.5703125" customWidth="1"/>
    <col min="2" max="2" width="18" customWidth="1"/>
    <col min="3" max="3" width="2.7109375" customWidth="1"/>
    <col min="4" max="4" width="19" bestFit="1" customWidth="1"/>
    <col min="5" max="5" width="3.5703125" customWidth="1"/>
    <col min="6" max="6" width="19.5703125" customWidth="1"/>
    <col min="7" max="7" width="2.7109375" customWidth="1"/>
    <col min="8" max="8" width="18" customWidth="1"/>
    <col min="9" max="9" width="2.7109375" customWidth="1"/>
    <col min="10" max="10" width="18.42578125" customWidth="1"/>
    <col min="11" max="11" width="2.5703125" customWidth="1"/>
    <col min="12" max="12" width="17.42578125" customWidth="1"/>
    <col min="13" max="13" width="2.85546875" customWidth="1"/>
    <col min="14" max="14" width="14" customWidth="1"/>
    <col min="15" max="15" width="2.85546875" customWidth="1"/>
    <col min="16" max="16" width="14" customWidth="1"/>
    <col min="17" max="17" width="2.85546875" customWidth="1"/>
    <col min="18" max="18" width="18.85546875" customWidth="1"/>
    <col min="19" max="19" width="2.7109375" customWidth="1"/>
    <col min="20" max="20" width="22.42578125" customWidth="1"/>
    <col min="21" max="21" width="19.85546875" customWidth="1"/>
    <col min="22" max="22" width="2.7109375" customWidth="1"/>
    <col min="23" max="23" width="21.140625" style="9" customWidth="1"/>
    <col min="24" max="24" width="19.7109375" style="2" bestFit="1" customWidth="1"/>
    <col min="25" max="25" width="3.42578125" style="2" customWidth="1"/>
    <col min="26" max="26" width="19" style="2" hidden="1" customWidth="1"/>
    <col min="27" max="27" width="16.5703125" customWidth="1"/>
    <col min="28" max="29" width="15.5703125" customWidth="1"/>
  </cols>
  <sheetData>
    <row r="11" spans="1:23" ht="12.75" customHeight="1" x14ac:dyDescent="0.2">
      <c r="F11" s="1"/>
      <c r="W11"/>
    </row>
    <row r="12" spans="1:23" ht="12.75" customHeight="1" x14ac:dyDescent="0.25">
      <c r="A12" s="3"/>
      <c r="B12" s="3"/>
      <c r="C12" s="4"/>
      <c r="D12" s="4"/>
      <c r="E12" s="4"/>
      <c r="F12" s="5"/>
      <c r="W12"/>
    </row>
    <row r="13" spans="1:23" ht="12.75" customHeight="1" x14ac:dyDescent="0.2">
      <c r="B13" s="6"/>
      <c r="C13" s="4"/>
      <c r="D13" s="4"/>
      <c r="E13" s="4"/>
      <c r="F13" s="5"/>
      <c r="W13"/>
    </row>
    <row r="14" spans="1:23" ht="12.75" customHeight="1" x14ac:dyDescent="0.35">
      <c r="A14" s="7"/>
      <c r="B14" s="6"/>
      <c r="C14" s="4"/>
      <c r="D14" s="4"/>
      <c r="E14" s="4"/>
      <c r="F14" s="5"/>
      <c r="W14"/>
    </row>
    <row r="15" spans="1:23" ht="12.75" customHeight="1" x14ac:dyDescent="0.35">
      <c r="A15" s="7"/>
      <c r="B15" s="6"/>
      <c r="C15" s="4"/>
      <c r="D15" s="4"/>
      <c r="E15" s="4"/>
      <c r="F15" s="5"/>
      <c r="W15"/>
    </row>
    <row r="16" spans="1:23" ht="22.5" x14ac:dyDescent="0.3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</row>
    <row r="17" spans="1:26" x14ac:dyDescent="0.2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</row>
    <row r="19" spans="1:26" ht="18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</row>
    <row r="20" spans="1:26" ht="18" x14ac:dyDescent="0.25">
      <c r="A20" s="104" t="s">
        <v>0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</row>
    <row r="21" spans="1:26" ht="18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  <row r="22" spans="1:26" ht="18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</row>
    <row r="23" spans="1:26" ht="18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1"/>
      <c r="U23" s="10"/>
      <c r="V23" s="10"/>
      <c r="W23" s="10"/>
    </row>
    <row r="24" spans="1:26" ht="14.25" x14ac:dyDescent="0.2">
      <c r="A24" s="95" t="s">
        <v>1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</row>
    <row r="25" spans="1:26" ht="13.5" thickBot="1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26" x14ac:dyDescent="0.2">
      <c r="A26" s="12"/>
      <c r="B26" s="96" t="s">
        <v>2</v>
      </c>
      <c r="C26" s="96"/>
      <c r="D26" s="97"/>
      <c r="E26" s="13"/>
      <c r="F26" s="98" t="s">
        <v>3</v>
      </c>
      <c r="G26" s="96"/>
      <c r="H26" s="97"/>
      <c r="I26" s="13"/>
      <c r="J26" s="98" t="s">
        <v>4</v>
      </c>
      <c r="K26" s="98"/>
      <c r="L26" s="96"/>
      <c r="M26" s="14"/>
      <c r="N26" s="99" t="s">
        <v>5</v>
      </c>
      <c r="O26" s="100"/>
      <c r="P26" s="101"/>
      <c r="Q26" s="14"/>
      <c r="R26" s="102" t="s">
        <v>6</v>
      </c>
      <c r="S26" s="102"/>
      <c r="T26" s="102"/>
      <c r="U26" s="15" t="s">
        <v>7</v>
      </c>
      <c r="V26" s="14"/>
      <c r="W26" s="16" t="s">
        <v>8</v>
      </c>
      <c r="Z26" s="17"/>
    </row>
    <row r="27" spans="1:26" ht="13.5" thickBot="1" x14ac:dyDescent="0.25">
      <c r="A27" s="18"/>
      <c r="B27" s="19" t="s">
        <v>9</v>
      </c>
      <c r="C27" s="19"/>
      <c r="D27" s="20" t="s">
        <v>10</v>
      </c>
      <c r="E27" s="21"/>
      <c r="F27" s="19" t="s">
        <v>9</v>
      </c>
      <c r="G27" s="19"/>
      <c r="H27" s="20" t="s">
        <v>10</v>
      </c>
      <c r="I27" s="21"/>
      <c r="J27" s="19" t="s">
        <v>9</v>
      </c>
      <c r="K27" s="19"/>
      <c r="L27" s="19" t="s">
        <v>10</v>
      </c>
      <c r="M27" s="22"/>
      <c r="N27" s="23" t="s">
        <v>9</v>
      </c>
      <c r="O27" s="23"/>
      <c r="P27" s="23" t="s">
        <v>10</v>
      </c>
      <c r="Q27" s="22"/>
      <c r="R27" s="23" t="s">
        <v>9</v>
      </c>
      <c r="S27" s="22"/>
      <c r="T27" s="23" t="s">
        <v>10</v>
      </c>
      <c r="U27" s="23" t="s">
        <v>11</v>
      </c>
      <c r="V27" s="22"/>
      <c r="W27" s="24"/>
      <c r="Z27" s="25"/>
    </row>
    <row r="28" spans="1:26" x14ac:dyDescent="0.2">
      <c r="A28" s="26"/>
      <c r="B28" s="27"/>
      <c r="C28" s="27"/>
      <c r="D28" s="27"/>
      <c r="E28" s="27"/>
      <c r="F28" s="27" t="s">
        <v>12</v>
      </c>
      <c r="G28" s="27"/>
      <c r="H28" s="27"/>
      <c r="I28" s="27"/>
      <c r="J28" s="27" t="s">
        <v>12</v>
      </c>
      <c r="K28" s="27"/>
      <c r="L28" s="27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9"/>
      <c r="Z28" s="17"/>
    </row>
    <row r="29" spans="1:26" x14ac:dyDescent="0.2">
      <c r="A29" s="30" t="s">
        <v>13</v>
      </c>
      <c r="B29" s="31">
        <v>1956154.1600000001</v>
      </c>
      <c r="C29" s="32"/>
      <c r="D29" s="32">
        <v>2849612</v>
      </c>
      <c r="E29" s="32"/>
      <c r="F29" s="31">
        <v>791486.44</v>
      </c>
      <c r="G29" s="32"/>
      <c r="H29" s="32">
        <v>0</v>
      </c>
      <c r="I29" s="32"/>
      <c r="J29" s="31">
        <v>101971.4</v>
      </c>
      <c r="K29" s="32"/>
      <c r="L29" s="32">
        <v>0</v>
      </c>
      <c r="M29" s="33"/>
      <c r="N29" s="33"/>
      <c r="O29" s="33"/>
      <c r="P29" s="33"/>
      <c r="Q29" s="33"/>
      <c r="R29" s="34">
        <f>B29+F29+J29</f>
        <v>2849612</v>
      </c>
      <c r="S29" s="33"/>
      <c r="T29" s="35">
        <f>+D29+H29+L29</f>
        <v>2849612</v>
      </c>
      <c r="U29" s="35"/>
      <c r="V29" s="33"/>
      <c r="W29" s="36">
        <f>R29-T29</f>
        <v>0</v>
      </c>
      <c r="Z29" s="17"/>
    </row>
    <row r="30" spans="1:26" x14ac:dyDescent="0.2">
      <c r="A30" s="30" t="s">
        <v>14</v>
      </c>
      <c r="B30" s="31">
        <v>1956154.1600000001</v>
      </c>
      <c r="C30" s="32"/>
      <c r="D30" s="32">
        <v>0</v>
      </c>
      <c r="E30" s="32"/>
      <c r="F30" s="31">
        <v>791486.44</v>
      </c>
      <c r="G30" s="32"/>
      <c r="H30" s="32">
        <v>0</v>
      </c>
      <c r="I30" s="32"/>
      <c r="J30" s="31">
        <v>101971.4</v>
      </c>
      <c r="K30" s="32"/>
      <c r="L30" s="32">
        <v>0</v>
      </c>
      <c r="M30" s="33"/>
      <c r="N30" s="33"/>
      <c r="O30" s="33"/>
      <c r="P30" s="33"/>
      <c r="Q30" s="33"/>
      <c r="R30" s="34">
        <f t="shared" ref="R30:R39" si="0">B30+F30+J30</f>
        <v>2849612</v>
      </c>
      <c r="S30" s="33"/>
      <c r="T30" s="35">
        <f t="shared" ref="T30:T40" si="1">+D30+H30+L30</f>
        <v>0</v>
      </c>
      <c r="U30" s="35"/>
      <c r="V30" s="33"/>
      <c r="W30" s="36">
        <f t="shared" ref="W30:W40" si="2">R30-T30</f>
        <v>2849612</v>
      </c>
      <c r="Z30" s="17"/>
    </row>
    <row r="31" spans="1:26" x14ac:dyDescent="0.2">
      <c r="A31" s="30" t="s">
        <v>15</v>
      </c>
      <c r="B31" s="31">
        <v>1956154.1600000001</v>
      </c>
      <c r="C31" s="32"/>
      <c r="D31" s="32">
        <f>1956154.16*2</f>
        <v>3912308.32</v>
      </c>
      <c r="E31" s="32"/>
      <c r="F31" s="31">
        <v>791486.44</v>
      </c>
      <c r="G31" s="32"/>
      <c r="H31" s="32">
        <f>791486.44*2</f>
        <v>1582972.88</v>
      </c>
      <c r="I31" s="32"/>
      <c r="J31" s="31">
        <v>101971.4</v>
      </c>
      <c r="K31" s="32"/>
      <c r="L31" s="32">
        <f>101971.4*2</f>
        <v>203942.8</v>
      </c>
      <c r="M31" s="33"/>
      <c r="N31" s="33"/>
      <c r="O31" s="33"/>
      <c r="P31" s="33"/>
      <c r="Q31" s="33"/>
      <c r="R31" s="34">
        <f>B31+F31+J31</f>
        <v>2849612</v>
      </c>
      <c r="S31" s="33"/>
      <c r="T31" s="35">
        <f>+D31+H31+L31</f>
        <v>5699223.9999999991</v>
      </c>
      <c r="U31" s="35"/>
      <c r="V31" s="33"/>
      <c r="W31" s="36">
        <f>R31-T31</f>
        <v>-2849611.9999999991</v>
      </c>
      <c r="X31" s="37"/>
      <c r="Z31" s="17"/>
    </row>
    <row r="32" spans="1:26" x14ac:dyDescent="0.2">
      <c r="A32" s="30" t="s">
        <v>16</v>
      </c>
      <c r="B32" s="31">
        <v>4805766.16</v>
      </c>
      <c r="C32" s="32"/>
      <c r="D32" s="32">
        <v>0</v>
      </c>
      <c r="E32" s="32"/>
      <c r="F32" s="31">
        <v>791486.44</v>
      </c>
      <c r="G32" s="32"/>
      <c r="H32" s="32">
        <v>0</v>
      </c>
      <c r="I32" s="32"/>
      <c r="J32" s="31">
        <v>101971.4</v>
      </c>
      <c r="K32" s="32"/>
      <c r="L32" s="32">
        <v>0</v>
      </c>
      <c r="M32" s="33"/>
      <c r="N32" s="33"/>
      <c r="O32" s="33"/>
      <c r="P32" s="33"/>
      <c r="Q32" s="33"/>
      <c r="R32" s="34">
        <f t="shared" si="0"/>
        <v>5699224</v>
      </c>
      <c r="S32" s="33"/>
      <c r="T32" s="35">
        <f t="shared" si="1"/>
        <v>0</v>
      </c>
      <c r="U32" s="35"/>
      <c r="V32" s="33"/>
      <c r="W32" s="36">
        <f t="shared" si="2"/>
        <v>5699224</v>
      </c>
      <c r="Z32" s="17"/>
    </row>
    <row r="33" spans="1:26" x14ac:dyDescent="0.2">
      <c r="A33" s="30" t="s">
        <v>17</v>
      </c>
      <c r="B33" s="31">
        <v>4805766.16</v>
      </c>
      <c r="C33" s="32"/>
      <c r="D33" s="32">
        <v>4805766.16</v>
      </c>
      <c r="E33" s="32"/>
      <c r="F33" s="31">
        <v>791486.44</v>
      </c>
      <c r="G33" s="32"/>
      <c r="H33" s="32">
        <v>791486.44</v>
      </c>
      <c r="I33" s="32"/>
      <c r="J33" s="31">
        <v>101971.4</v>
      </c>
      <c r="K33" s="32"/>
      <c r="L33" s="32">
        <v>101971.4</v>
      </c>
      <c r="M33" s="33"/>
      <c r="N33" s="33"/>
      <c r="O33" s="33"/>
      <c r="P33" s="33"/>
      <c r="Q33" s="33"/>
      <c r="R33" s="34">
        <f t="shared" si="0"/>
        <v>5699224</v>
      </c>
      <c r="S33" s="33"/>
      <c r="T33" s="35">
        <f t="shared" si="1"/>
        <v>5699224</v>
      </c>
      <c r="U33" s="35"/>
      <c r="V33" s="33"/>
      <c r="W33" s="36">
        <f t="shared" si="2"/>
        <v>0</v>
      </c>
      <c r="X33" s="38"/>
      <c r="Z33" s="17"/>
    </row>
    <row r="34" spans="1:26" x14ac:dyDescent="0.2">
      <c r="A34" s="30" t="s">
        <v>18</v>
      </c>
      <c r="B34" s="31">
        <v>4805766.16</v>
      </c>
      <c r="C34" s="32"/>
      <c r="D34" s="32">
        <f>4805766.16*2</f>
        <v>9611532.3200000003</v>
      </c>
      <c r="E34" s="32"/>
      <c r="F34" s="31">
        <v>791486.44</v>
      </c>
      <c r="G34" s="32"/>
      <c r="H34" s="32">
        <f>791486.44*2</f>
        <v>1582972.88</v>
      </c>
      <c r="I34" s="32"/>
      <c r="J34" s="31">
        <v>101971.4</v>
      </c>
      <c r="K34" s="32"/>
      <c r="L34" s="32">
        <f>101971.4*2</f>
        <v>203942.8</v>
      </c>
      <c r="M34" s="33"/>
      <c r="N34" s="33"/>
      <c r="O34" s="33"/>
      <c r="P34" s="33"/>
      <c r="Q34" s="33"/>
      <c r="R34" s="34">
        <f t="shared" si="0"/>
        <v>5699224</v>
      </c>
      <c r="S34" s="33"/>
      <c r="T34" s="35">
        <f t="shared" si="1"/>
        <v>11398448</v>
      </c>
      <c r="U34" s="35"/>
      <c r="V34" s="33"/>
      <c r="W34" s="36">
        <f>R34-T34</f>
        <v>-5699224</v>
      </c>
      <c r="X34" s="37"/>
      <c r="Z34" s="17"/>
    </row>
    <row r="35" spans="1:26" x14ac:dyDescent="0.2">
      <c r="A35" s="30" t="s">
        <v>19</v>
      </c>
      <c r="B35" s="31">
        <v>4805766.16</v>
      </c>
      <c r="C35" s="32"/>
      <c r="D35" s="32">
        <v>0</v>
      </c>
      <c r="E35" s="32"/>
      <c r="F35" s="31">
        <v>791486.44</v>
      </c>
      <c r="G35" s="32"/>
      <c r="H35" s="32">
        <v>0</v>
      </c>
      <c r="I35" s="32"/>
      <c r="J35" s="31">
        <v>101971.4</v>
      </c>
      <c r="K35" s="32"/>
      <c r="L35" s="32">
        <v>0</v>
      </c>
      <c r="M35" s="33"/>
      <c r="N35" s="33"/>
      <c r="O35" s="33"/>
      <c r="P35" s="33"/>
      <c r="Q35" s="33"/>
      <c r="R35" s="34">
        <f>B35+F35+J35</f>
        <v>5699224</v>
      </c>
      <c r="S35" s="33"/>
      <c r="T35" s="35">
        <f t="shared" si="1"/>
        <v>0</v>
      </c>
      <c r="U35" s="39"/>
      <c r="V35" s="33"/>
      <c r="W35" s="36">
        <f t="shared" si="2"/>
        <v>5699224</v>
      </c>
      <c r="Z35" s="17"/>
    </row>
    <row r="36" spans="1:26" x14ac:dyDescent="0.2">
      <c r="A36" s="30" t="s">
        <v>20</v>
      </c>
      <c r="B36" s="40">
        <v>2428231.16</v>
      </c>
      <c r="C36" s="34"/>
      <c r="D36" s="32">
        <v>0</v>
      </c>
      <c r="E36" s="34"/>
      <c r="F36" s="31">
        <v>791486.44</v>
      </c>
      <c r="G36" s="34"/>
      <c r="H36" s="34">
        <v>0</v>
      </c>
      <c r="I36" s="34"/>
      <c r="J36" s="31">
        <v>101971.4</v>
      </c>
      <c r="K36" s="34"/>
      <c r="L36" s="34">
        <v>0</v>
      </c>
      <c r="M36" s="39"/>
      <c r="N36" s="39"/>
      <c r="O36" s="39"/>
      <c r="P36" s="39"/>
      <c r="Q36" s="39"/>
      <c r="R36" s="34">
        <f t="shared" si="0"/>
        <v>3321689</v>
      </c>
      <c r="S36" s="41"/>
      <c r="T36" s="35">
        <f t="shared" si="1"/>
        <v>0</v>
      </c>
      <c r="U36" s="39"/>
      <c r="V36" s="41"/>
      <c r="W36" s="42">
        <f t="shared" si="2"/>
        <v>3321689</v>
      </c>
      <c r="Z36" s="17"/>
    </row>
    <row r="37" spans="1:26" x14ac:dyDescent="0.2">
      <c r="A37" s="30" t="s">
        <v>21</v>
      </c>
      <c r="B37" s="40">
        <v>4805766.16</v>
      </c>
      <c r="C37" s="34"/>
      <c r="D37" s="34">
        <v>0</v>
      </c>
      <c r="E37" s="34"/>
      <c r="F37" s="31">
        <v>791486.44</v>
      </c>
      <c r="G37" s="34"/>
      <c r="H37" s="34">
        <v>0</v>
      </c>
      <c r="I37" s="34"/>
      <c r="J37" s="31">
        <v>101971.4</v>
      </c>
      <c r="K37" s="34"/>
      <c r="L37" s="34">
        <v>0</v>
      </c>
      <c r="M37" s="39"/>
      <c r="N37" s="39"/>
      <c r="O37" s="39"/>
      <c r="P37" s="39"/>
      <c r="Q37" s="39"/>
      <c r="R37" s="34">
        <f t="shared" si="0"/>
        <v>5699224</v>
      </c>
      <c r="S37" s="41"/>
      <c r="T37" s="35">
        <f t="shared" si="1"/>
        <v>0</v>
      </c>
      <c r="U37" s="39"/>
      <c r="V37" s="41"/>
      <c r="W37" s="42">
        <f>R37-T37</f>
        <v>5699224</v>
      </c>
      <c r="Z37" s="17"/>
    </row>
    <row r="38" spans="1:26" x14ac:dyDescent="0.2">
      <c r="A38" s="30" t="s">
        <v>22</v>
      </c>
      <c r="B38" s="40">
        <v>4805766.16</v>
      </c>
      <c r="C38" s="34"/>
      <c r="D38" s="34">
        <v>0</v>
      </c>
      <c r="E38" s="34"/>
      <c r="F38" s="31">
        <v>791486.44</v>
      </c>
      <c r="G38" s="34"/>
      <c r="H38" s="34">
        <v>0</v>
      </c>
      <c r="I38" s="34"/>
      <c r="J38" s="31">
        <v>101971.4</v>
      </c>
      <c r="K38" s="34"/>
      <c r="L38" s="34">
        <v>0</v>
      </c>
      <c r="M38" s="39"/>
      <c r="N38" s="39"/>
      <c r="O38" s="39"/>
      <c r="P38" s="39"/>
      <c r="Q38" s="39"/>
      <c r="R38" s="34">
        <f t="shared" si="0"/>
        <v>5699224</v>
      </c>
      <c r="S38" s="41"/>
      <c r="T38" s="35">
        <f t="shared" si="1"/>
        <v>0</v>
      </c>
      <c r="U38" s="39"/>
      <c r="V38" s="41"/>
      <c r="W38" s="42">
        <f>R38+U38-T38</f>
        <v>5699224</v>
      </c>
      <c r="X38" s="37"/>
      <c r="Z38" s="17"/>
    </row>
    <row r="39" spans="1:26" x14ac:dyDescent="0.2">
      <c r="A39" s="30" t="s">
        <v>23</v>
      </c>
      <c r="B39" s="40">
        <v>4805766.16</v>
      </c>
      <c r="C39" s="34"/>
      <c r="D39" s="34">
        <v>0</v>
      </c>
      <c r="E39" s="34"/>
      <c r="F39" s="31">
        <v>791486.44</v>
      </c>
      <c r="G39" s="34"/>
      <c r="H39" s="34">
        <v>0</v>
      </c>
      <c r="I39" s="34"/>
      <c r="J39" s="31">
        <v>101971.4</v>
      </c>
      <c r="K39" s="34"/>
      <c r="L39" s="34">
        <v>0</v>
      </c>
      <c r="M39" s="41"/>
      <c r="N39" s="41"/>
      <c r="O39" s="41"/>
      <c r="P39" s="41"/>
      <c r="Q39" s="41"/>
      <c r="R39" s="34">
        <f t="shared" si="0"/>
        <v>5699224</v>
      </c>
      <c r="S39" s="41"/>
      <c r="T39" s="35">
        <f t="shared" si="1"/>
        <v>0</v>
      </c>
      <c r="U39" s="39"/>
      <c r="V39" s="41"/>
      <c r="W39" s="42">
        <f>R39-T39</f>
        <v>5699224</v>
      </c>
      <c r="X39" s="43"/>
      <c r="Z39" s="17"/>
    </row>
    <row r="40" spans="1:26" ht="13.5" thickBot="1" x14ac:dyDescent="0.25">
      <c r="A40" s="44" t="s">
        <v>24</v>
      </c>
      <c r="B40" s="40">
        <v>2025502.9900000002</v>
      </c>
      <c r="C40" s="45"/>
      <c r="D40" s="34">
        <v>0</v>
      </c>
      <c r="E40" s="45"/>
      <c r="F40" s="46">
        <v>791485.98</v>
      </c>
      <c r="G40" s="45"/>
      <c r="H40" s="34">
        <v>0</v>
      </c>
      <c r="I40" s="45"/>
      <c r="J40" s="46">
        <v>101971.03</v>
      </c>
      <c r="K40" s="45"/>
      <c r="L40" s="34">
        <v>0</v>
      </c>
      <c r="M40" s="47"/>
      <c r="N40" s="47"/>
      <c r="O40" s="47"/>
      <c r="P40" s="47"/>
      <c r="Q40" s="47"/>
      <c r="R40" s="34">
        <f>B40+F40+J40</f>
        <v>2918960</v>
      </c>
      <c r="S40" s="47"/>
      <c r="T40" s="35">
        <f t="shared" si="1"/>
        <v>0</v>
      </c>
      <c r="U40" s="48"/>
      <c r="V40" s="47"/>
      <c r="W40" s="42">
        <f t="shared" si="2"/>
        <v>2918960</v>
      </c>
      <c r="X40" s="43"/>
      <c r="Z40" s="49"/>
    </row>
    <row r="41" spans="1:26" ht="13.5" thickBot="1" x14ac:dyDescent="0.25">
      <c r="A41" s="50" t="s">
        <v>25</v>
      </c>
      <c r="B41" s="51">
        <f>SUM(B29:B40)</f>
        <v>43962559.750000007</v>
      </c>
      <c r="C41" s="51"/>
      <c r="D41" s="51">
        <f>SUM(D29:D40)</f>
        <v>21179218.800000001</v>
      </c>
      <c r="E41" s="51"/>
      <c r="F41" s="51">
        <f>SUM(F29:F40)</f>
        <v>9497836.8199999984</v>
      </c>
      <c r="G41" s="51"/>
      <c r="H41" s="51">
        <f>SUM(H29:H40)</f>
        <v>3957432.1999999997</v>
      </c>
      <c r="I41" s="51"/>
      <c r="J41" s="51">
        <f>SUM(J29:J40)</f>
        <v>1223656.4300000002</v>
      </c>
      <c r="K41" s="51"/>
      <c r="L41" s="51">
        <f>SUM(L29:L40)</f>
        <v>509856.99999999994</v>
      </c>
      <c r="M41" s="52"/>
      <c r="N41" s="53">
        <f>SUM(N29:N40)</f>
        <v>0</v>
      </c>
      <c r="O41" s="53"/>
      <c r="P41" s="53">
        <f>SUM(P29:P40)</f>
        <v>0</v>
      </c>
      <c r="Q41" s="52"/>
      <c r="R41" s="51">
        <f>SUM(R29:R40)</f>
        <v>54684053</v>
      </c>
      <c r="S41" s="54"/>
      <c r="T41" s="51">
        <f>SUM(T29:T40)</f>
        <v>25646508</v>
      </c>
      <c r="U41" s="53">
        <f>SUM(U29:U40)</f>
        <v>0</v>
      </c>
      <c r="V41" s="55"/>
      <c r="W41" s="56">
        <f>SUM(W29:W40)</f>
        <v>29037545</v>
      </c>
      <c r="X41" s="57"/>
      <c r="Z41" s="49"/>
    </row>
    <row r="42" spans="1:26" x14ac:dyDescent="0.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T42" s="58"/>
      <c r="X42" s="43"/>
      <c r="Z42" s="49"/>
    </row>
    <row r="43" spans="1:26" x14ac:dyDescent="0.2">
      <c r="A43" s="8"/>
      <c r="B43" s="59"/>
      <c r="C43" s="8"/>
      <c r="D43" s="8"/>
      <c r="E43" s="8"/>
      <c r="F43" s="8"/>
      <c r="G43" s="8"/>
      <c r="H43" s="8"/>
      <c r="I43" s="8"/>
      <c r="J43" s="8"/>
      <c r="K43" s="8"/>
      <c r="L43" s="8"/>
      <c r="X43" s="43"/>
      <c r="Z43" s="49"/>
    </row>
    <row r="44" spans="1:26" x14ac:dyDescent="0.2">
      <c r="A44" s="8"/>
      <c r="B44" s="8"/>
      <c r="C44" s="8"/>
      <c r="D44" s="8"/>
      <c r="E44" s="8"/>
      <c r="F44" s="8"/>
      <c r="G44" s="8"/>
      <c r="H44" s="59"/>
      <c r="I44" s="8"/>
      <c r="J44" s="8"/>
      <c r="K44" s="8"/>
      <c r="L44" s="8"/>
      <c r="T44" s="58"/>
      <c r="X44" s="43"/>
      <c r="Z44" s="49"/>
    </row>
    <row r="45" spans="1:26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X45" s="43"/>
      <c r="Z45" s="49"/>
    </row>
    <row r="46" spans="1:26" x14ac:dyDescent="0.2">
      <c r="A46" s="8"/>
      <c r="B46" s="8"/>
      <c r="C46" s="8"/>
      <c r="D46" s="59"/>
      <c r="E46" s="59"/>
      <c r="F46" s="8"/>
      <c r="G46" s="8"/>
      <c r="H46" s="8"/>
      <c r="I46" s="8"/>
      <c r="J46" s="8"/>
      <c r="K46" s="8"/>
      <c r="L46" s="8"/>
      <c r="X46" s="43"/>
      <c r="Z46" s="49"/>
    </row>
    <row r="47" spans="1:26" ht="14.25" x14ac:dyDescent="0.2">
      <c r="A47" s="95" t="s">
        <v>26</v>
      </c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43"/>
      <c r="Z47" s="49"/>
    </row>
    <row r="48" spans="1:26" ht="13.5" thickBot="1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X48" s="43"/>
      <c r="Z48" s="49"/>
    </row>
    <row r="49" spans="1:28" x14ac:dyDescent="0.2">
      <c r="A49" s="12" t="s">
        <v>27</v>
      </c>
      <c r="B49" s="96" t="s">
        <v>2</v>
      </c>
      <c r="C49" s="96"/>
      <c r="D49" s="97"/>
      <c r="E49" s="13"/>
      <c r="F49" s="98" t="s">
        <v>3</v>
      </c>
      <c r="G49" s="96"/>
      <c r="H49" s="97"/>
      <c r="I49" s="13"/>
      <c r="J49" s="98" t="s">
        <v>4</v>
      </c>
      <c r="K49" s="98"/>
      <c r="L49" s="96"/>
      <c r="M49" s="14"/>
      <c r="N49" s="99" t="s">
        <v>5</v>
      </c>
      <c r="O49" s="100"/>
      <c r="P49" s="101"/>
      <c r="Q49" s="14"/>
      <c r="R49" s="102" t="s">
        <v>6</v>
      </c>
      <c r="S49" s="102"/>
      <c r="T49" s="102"/>
      <c r="U49" s="15" t="s">
        <v>7</v>
      </c>
      <c r="V49" s="14"/>
      <c r="W49" s="16" t="s">
        <v>8</v>
      </c>
      <c r="X49" s="43"/>
      <c r="Z49" s="49"/>
    </row>
    <row r="50" spans="1:28" ht="13.5" thickBot="1" x14ac:dyDescent="0.25">
      <c r="A50" s="18"/>
      <c r="B50" s="19" t="s">
        <v>9</v>
      </c>
      <c r="C50" s="19"/>
      <c r="D50" s="20" t="s">
        <v>10</v>
      </c>
      <c r="E50" s="21"/>
      <c r="F50" s="19" t="s">
        <v>9</v>
      </c>
      <c r="G50" s="19"/>
      <c r="H50" s="20" t="s">
        <v>10</v>
      </c>
      <c r="I50" s="21"/>
      <c r="J50" s="19" t="s">
        <v>9</v>
      </c>
      <c r="K50" s="19"/>
      <c r="L50" s="19" t="s">
        <v>10</v>
      </c>
      <c r="M50" s="22"/>
      <c r="N50" s="23" t="s">
        <v>9</v>
      </c>
      <c r="O50" s="23"/>
      <c r="P50" s="23" t="s">
        <v>10</v>
      </c>
      <c r="Q50" s="22"/>
      <c r="R50" s="23" t="s">
        <v>9</v>
      </c>
      <c r="S50" s="22"/>
      <c r="T50" s="23" t="s">
        <v>10</v>
      </c>
      <c r="U50" s="23" t="s">
        <v>11</v>
      </c>
      <c r="V50" s="22"/>
      <c r="W50" s="24"/>
      <c r="X50" s="43"/>
      <c r="Z50" s="60"/>
    </row>
    <row r="51" spans="1:28" x14ac:dyDescent="0.2">
      <c r="A51" s="61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9"/>
      <c r="X51" s="43"/>
      <c r="Z51" s="49"/>
      <c r="AA51" s="62"/>
      <c r="AB51" s="62"/>
    </row>
    <row r="52" spans="1:28" x14ac:dyDescent="0.2">
      <c r="A52" s="30" t="s">
        <v>13</v>
      </c>
      <c r="B52" s="31">
        <v>1956154.1600000001</v>
      </c>
      <c r="C52" s="32"/>
      <c r="D52" s="32">
        <v>1459757.87</v>
      </c>
      <c r="E52" s="32"/>
      <c r="F52" s="31">
        <v>791486.44</v>
      </c>
      <c r="G52" s="32"/>
      <c r="H52" s="32">
        <v>0</v>
      </c>
      <c r="I52" s="32"/>
      <c r="J52" s="31">
        <v>101971.4</v>
      </c>
      <c r="K52" s="32"/>
      <c r="L52" s="32">
        <v>0</v>
      </c>
      <c r="M52" s="33"/>
      <c r="N52" s="33"/>
      <c r="O52" s="33"/>
      <c r="P52" s="33"/>
      <c r="Q52" s="33"/>
      <c r="R52" s="34">
        <f>B52+F52+J52</f>
        <v>2849612</v>
      </c>
      <c r="S52" s="33"/>
      <c r="T52" s="35">
        <f>+D52+H52+L52</f>
        <v>1459757.87</v>
      </c>
      <c r="V52" s="33"/>
      <c r="W52" s="36">
        <f t="shared" ref="W52:W63" si="3">R52-T52</f>
        <v>1389854.13</v>
      </c>
      <c r="X52" s="63"/>
      <c r="Z52" s="49"/>
      <c r="AA52" s="62"/>
      <c r="AB52" s="62"/>
    </row>
    <row r="53" spans="1:28" x14ac:dyDescent="0.2">
      <c r="A53" s="30" t="s">
        <v>14</v>
      </c>
      <c r="B53" s="31">
        <v>1956154.1600000001</v>
      </c>
      <c r="C53" s="32"/>
      <c r="D53" s="32">
        <v>1474420.52</v>
      </c>
      <c r="E53" s="32"/>
      <c r="F53" s="31">
        <v>791486.44</v>
      </c>
      <c r="G53" s="32"/>
      <c r="H53" s="32">
        <v>0</v>
      </c>
      <c r="I53" s="32"/>
      <c r="J53" s="31">
        <v>101971.4</v>
      </c>
      <c r="K53" s="32"/>
      <c r="L53" s="32">
        <v>0</v>
      </c>
      <c r="M53" s="33"/>
      <c r="N53" s="33"/>
      <c r="O53" s="33"/>
      <c r="P53" s="33"/>
      <c r="Q53" s="33"/>
      <c r="R53" s="34">
        <f t="shared" ref="R53:R63" si="4">B53+F53+J53</f>
        <v>2849612</v>
      </c>
      <c r="S53" s="33"/>
      <c r="T53" s="35">
        <f>+D53+H53+L53</f>
        <v>1474420.52</v>
      </c>
      <c r="U53" s="35"/>
      <c r="V53" s="33"/>
      <c r="W53" s="36">
        <f t="shared" si="3"/>
        <v>1375191.48</v>
      </c>
      <c r="X53" s="63"/>
      <c r="Z53" s="49"/>
      <c r="AA53" s="62"/>
      <c r="AB53" s="62"/>
    </row>
    <row r="54" spans="1:28" x14ac:dyDescent="0.2">
      <c r="A54" s="30" t="s">
        <v>15</v>
      </c>
      <c r="B54" s="31">
        <v>1956154.1600000001</v>
      </c>
      <c r="C54" s="32"/>
      <c r="D54" s="32">
        <v>1638047.48</v>
      </c>
      <c r="E54" s="32"/>
      <c r="F54" s="31">
        <v>791486.44</v>
      </c>
      <c r="G54" s="32"/>
      <c r="H54" s="32">
        <v>0</v>
      </c>
      <c r="I54" s="32"/>
      <c r="J54" s="31">
        <v>101971.4</v>
      </c>
      <c r="K54" s="32"/>
      <c r="L54" s="32">
        <v>0</v>
      </c>
      <c r="M54" s="33"/>
      <c r="N54" s="33"/>
      <c r="O54" s="33"/>
      <c r="P54" s="33"/>
      <c r="Q54" s="33"/>
      <c r="R54" s="34">
        <f t="shared" si="4"/>
        <v>2849612</v>
      </c>
      <c r="S54" s="33"/>
      <c r="T54" s="35">
        <f>+D54+H54+L54</f>
        <v>1638047.48</v>
      </c>
      <c r="U54" s="35"/>
      <c r="V54" s="33"/>
      <c r="W54" s="36">
        <f>R54-T54</f>
        <v>1211564.52</v>
      </c>
      <c r="X54" s="63"/>
      <c r="Z54" s="49"/>
      <c r="AA54" s="62"/>
      <c r="AB54" s="62"/>
    </row>
    <row r="55" spans="1:28" s="68" customFormat="1" x14ac:dyDescent="0.2">
      <c r="A55" s="64" t="s">
        <v>16</v>
      </c>
      <c r="B55" s="31">
        <v>4805766.16</v>
      </c>
      <c r="C55" s="34"/>
      <c r="D55" s="32">
        <v>1474420.52</v>
      </c>
      <c r="E55" s="34"/>
      <c r="F55" s="31">
        <v>791486.44</v>
      </c>
      <c r="G55" s="34"/>
      <c r="H55" s="32">
        <v>0</v>
      </c>
      <c r="I55" s="34"/>
      <c r="J55" s="31">
        <v>101971.4</v>
      </c>
      <c r="K55" s="34"/>
      <c r="L55" s="32">
        <v>0</v>
      </c>
      <c r="M55" s="41"/>
      <c r="N55" s="41"/>
      <c r="O55" s="41"/>
      <c r="P55" s="41"/>
      <c r="Q55" s="41"/>
      <c r="R55" s="34">
        <f t="shared" si="4"/>
        <v>5699224</v>
      </c>
      <c r="S55" s="41"/>
      <c r="T55" s="35">
        <f t="shared" ref="T55:T63" si="5">+D55+H55+L55</f>
        <v>1474420.52</v>
      </c>
      <c r="U55" s="39"/>
      <c r="V55" s="41"/>
      <c r="W55" s="42">
        <f>R55-T55</f>
        <v>4224803.4800000004</v>
      </c>
      <c r="X55" s="65"/>
      <c r="Y55" s="66"/>
      <c r="Z55" s="67"/>
      <c r="AA55" s="62"/>
      <c r="AB55" s="62"/>
    </row>
    <row r="56" spans="1:28" x14ac:dyDescent="0.2">
      <c r="A56" s="30" t="s">
        <v>17</v>
      </c>
      <c r="B56" s="31">
        <v>4805766.16</v>
      </c>
      <c r="C56" s="32"/>
      <c r="D56" s="32">
        <v>1474420.52</v>
      </c>
      <c r="E56" s="32"/>
      <c r="F56" s="31">
        <v>791486.44</v>
      </c>
      <c r="G56" s="32"/>
      <c r="H56" s="32">
        <v>0</v>
      </c>
      <c r="I56" s="32"/>
      <c r="J56" s="31">
        <v>101971.4</v>
      </c>
      <c r="K56" s="32"/>
      <c r="L56" s="32">
        <v>0</v>
      </c>
      <c r="M56" s="33"/>
      <c r="N56" s="33"/>
      <c r="O56" s="33"/>
      <c r="P56" s="33"/>
      <c r="Q56" s="33"/>
      <c r="R56" s="34">
        <f t="shared" si="4"/>
        <v>5699224</v>
      </c>
      <c r="S56" s="33"/>
      <c r="T56" s="35">
        <f t="shared" si="5"/>
        <v>1474420.52</v>
      </c>
      <c r="U56" s="35"/>
      <c r="V56" s="33"/>
      <c r="W56" s="36">
        <f t="shared" si="3"/>
        <v>4224803.4800000004</v>
      </c>
      <c r="X56" s="63"/>
      <c r="Z56" s="69"/>
      <c r="AA56" s="62"/>
      <c r="AB56" s="62"/>
    </row>
    <row r="57" spans="1:28" x14ac:dyDescent="0.2">
      <c r="A57" s="30" t="s">
        <v>18</v>
      </c>
      <c r="B57" s="31">
        <v>4805766.16</v>
      </c>
      <c r="C57" s="32"/>
      <c r="D57" s="32">
        <v>1474420.52</v>
      </c>
      <c r="E57" s="32"/>
      <c r="F57" s="31">
        <v>791486.44</v>
      </c>
      <c r="G57" s="32"/>
      <c r="H57" s="32">
        <v>0</v>
      </c>
      <c r="I57" s="32"/>
      <c r="J57" s="31">
        <v>101971.4</v>
      </c>
      <c r="K57" s="32"/>
      <c r="L57" s="32">
        <v>0</v>
      </c>
      <c r="M57" s="33"/>
      <c r="N57" s="33"/>
      <c r="O57" s="33"/>
      <c r="P57" s="33"/>
      <c r="Q57" s="33"/>
      <c r="R57" s="34">
        <f t="shared" si="4"/>
        <v>5699224</v>
      </c>
      <c r="S57" s="33"/>
      <c r="T57" s="35">
        <f t="shared" si="5"/>
        <v>1474420.52</v>
      </c>
      <c r="U57" s="35"/>
      <c r="V57" s="33"/>
      <c r="W57" s="36">
        <f>R57-T57</f>
        <v>4224803.4800000004</v>
      </c>
      <c r="X57" s="63"/>
      <c r="Z57" s="69"/>
      <c r="AA57" s="62"/>
      <c r="AB57" s="62"/>
    </row>
    <row r="58" spans="1:28" x14ac:dyDescent="0.2">
      <c r="A58" s="30" t="s">
        <v>19</v>
      </c>
      <c r="B58" s="31">
        <v>4805766.16</v>
      </c>
      <c r="C58" s="32"/>
      <c r="D58" s="32">
        <v>0</v>
      </c>
      <c r="E58" s="32"/>
      <c r="F58" s="31">
        <v>791486.44</v>
      </c>
      <c r="G58" s="32"/>
      <c r="H58" s="32">
        <v>0</v>
      </c>
      <c r="I58" s="32"/>
      <c r="J58" s="31">
        <v>101971.4</v>
      </c>
      <c r="K58" s="32"/>
      <c r="L58" s="32">
        <v>0</v>
      </c>
      <c r="M58" s="33"/>
      <c r="N58" s="33"/>
      <c r="O58" s="33"/>
      <c r="P58" s="33"/>
      <c r="Q58" s="33"/>
      <c r="R58" s="34">
        <f t="shared" si="4"/>
        <v>5699224</v>
      </c>
      <c r="S58" s="33"/>
      <c r="T58" s="35">
        <f t="shared" si="5"/>
        <v>0</v>
      </c>
      <c r="U58" s="35"/>
      <c r="V58" s="33"/>
      <c r="W58" s="36">
        <f t="shared" si="3"/>
        <v>5699224</v>
      </c>
      <c r="X58" s="63"/>
      <c r="AA58" s="62"/>
      <c r="AB58" s="62"/>
    </row>
    <row r="59" spans="1:28" x14ac:dyDescent="0.2">
      <c r="A59" s="30" t="s">
        <v>20</v>
      </c>
      <c r="B59" s="40">
        <v>2428231.16</v>
      </c>
      <c r="C59" s="32"/>
      <c r="D59" s="32">
        <v>0</v>
      </c>
      <c r="E59" s="32"/>
      <c r="F59" s="31">
        <v>791486.44</v>
      </c>
      <c r="G59" s="32"/>
      <c r="H59" s="32">
        <v>0</v>
      </c>
      <c r="I59" s="32"/>
      <c r="J59" s="31">
        <v>101971.4</v>
      </c>
      <c r="K59" s="32"/>
      <c r="L59" s="32">
        <v>0</v>
      </c>
      <c r="M59" s="35"/>
      <c r="N59" s="35"/>
      <c r="O59" s="35"/>
      <c r="P59" s="35"/>
      <c r="Q59" s="35"/>
      <c r="R59" s="34">
        <f t="shared" si="4"/>
        <v>3321689</v>
      </c>
      <c r="S59" s="33"/>
      <c r="T59" s="35">
        <f t="shared" si="5"/>
        <v>0</v>
      </c>
      <c r="U59" s="35"/>
      <c r="V59" s="33"/>
      <c r="W59" s="36">
        <f t="shared" si="3"/>
        <v>3321689</v>
      </c>
      <c r="X59" s="63"/>
      <c r="AA59" s="62"/>
      <c r="AB59" s="62"/>
    </row>
    <row r="60" spans="1:28" x14ac:dyDescent="0.2">
      <c r="A60" s="30" t="s">
        <v>21</v>
      </c>
      <c r="B60" s="40">
        <v>4805766.16</v>
      </c>
      <c r="C60" s="32"/>
      <c r="D60" s="32">
        <v>0</v>
      </c>
      <c r="E60" s="32"/>
      <c r="F60" s="31">
        <v>791486.44</v>
      </c>
      <c r="G60" s="32"/>
      <c r="H60" s="32">
        <v>0</v>
      </c>
      <c r="I60" s="32"/>
      <c r="J60" s="31">
        <v>101971.4</v>
      </c>
      <c r="K60" s="32"/>
      <c r="L60" s="32">
        <v>0</v>
      </c>
      <c r="M60" s="35"/>
      <c r="N60" s="35"/>
      <c r="O60" s="35"/>
      <c r="P60" s="35"/>
      <c r="Q60" s="35"/>
      <c r="R60" s="34">
        <f t="shared" si="4"/>
        <v>5699224</v>
      </c>
      <c r="S60" s="33"/>
      <c r="T60" s="35">
        <f t="shared" si="5"/>
        <v>0</v>
      </c>
      <c r="U60" s="35"/>
      <c r="V60" s="33"/>
      <c r="W60" s="36">
        <f>R60-T60+U60</f>
        <v>5699224</v>
      </c>
      <c r="X60" s="63"/>
      <c r="AA60" s="62"/>
      <c r="AB60" s="62"/>
    </row>
    <row r="61" spans="1:28" x14ac:dyDescent="0.2">
      <c r="A61" s="30" t="s">
        <v>22</v>
      </c>
      <c r="B61" s="40">
        <v>4805766.16</v>
      </c>
      <c r="C61" s="32"/>
      <c r="D61" s="32">
        <v>0</v>
      </c>
      <c r="E61" s="32"/>
      <c r="F61" s="31">
        <v>791486.44</v>
      </c>
      <c r="G61" s="32"/>
      <c r="H61" s="32">
        <v>0</v>
      </c>
      <c r="I61" s="32"/>
      <c r="J61" s="31">
        <v>101971.4</v>
      </c>
      <c r="K61" s="32"/>
      <c r="L61" s="32">
        <v>0</v>
      </c>
      <c r="M61" s="35"/>
      <c r="N61" s="35"/>
      <c r="O61" s="35"/>
      <c r="P61" s="35"/>
      <c r="Q61" s="35"/>
      <c r="R61" s="34">
        <f t="shared" si="4"/>
        <v>5699224</v>
      </c>
      <c r="S61" s="33"/>
      <c r="T61" s="35">
        <f t="shared" si="5"/>
        <v>0</v>
      </c>
      <c r="U61" s="35"/>
      <c r="V61" s="33"/>
      <c r="W61" s="36">
        <f>R61-T61-U60</f>
        <v>5699224</v>
      </c>
      <c r="X61" s="63"/>
      <c r="AA61" s="62"/>
      <c r="AB61" s="62"/>
    </row>
    <row r="62" spans="1:28" x14ac:dyDescent="0.2">
      <c r="A62" s="30" t="s">
        <v>23</v>
      </c>
      <c r="B62" s="40">
        <v>4805766.16</v>
      </c>
      <c r="C62" s="32"/>
      <c r="D62" s="32">
        <v>0</v>
      </c>
      <c r="E62" s="32"/>
      <c r="F62" s="31">
        <v>791486.44</v>
      </c>
      <c r="G62" s="32"/>
      <c r="H62" s="32">
        <v>0</v>
      </c>
      <c r="I62" s="32"/>
      <c r="J62" s="31">
        <v>101971.4</v>
      </c>
      <c r="K62" s="32"/>
      <c r="L62" s="32">
        <v>0</v>
      </c>
      <c r="M62" s="33"/>
      <c r="N62" s="33"/>
      <c r="O62" s="33"/>
      <c r="P62" s="33"/>
      <c r="Q62" s="33"/>
      <c r="R62" s="34">
        <f t="shared" si="4"/>
        <v>5699224</v>
      </c>
      <c r="S62" s="33"/>
      <c r="T62" s="35">
        <f t="shared" si="5"/>
        <v>0</v>
      </c>
      <c r="U62" s="35"/>
      <c r="V62" s="33"/>
      <c r="W62" s="36">
        <f>R62-T62</f>
        <v>5699224</v>
      </c>
      <c r="X62" s="63"/>
      <c r="AA62" s="62"/>
      <c r="AB62" s="62"/>
    </row>
    <row r="63" spans="1:28" ht="13.5" thickBot="1" x14ac:dyDescent="0.25">
      <c r="A63" s="44" t="s">
        <v>24</v>
      </c>
      <c r="B63" s="40">
        <v>2025502.9900000002</v>
      </c>
      <c r="C63" s="70"/>
      <c r="D63" s="32">
        <v>0</v>
      </c>
      <c r="E63" s="70"/>
      <c r="F63" s="31">
        <v>791485.98</v>
      </c>
      <c r="G63" s="70"/>
      <c r="H63" s="32">
        <v>0</v>
      </c>
      <c r="I63" s="70"/>
      <c r="J63" s="31">
        <v>101971.03</v>
      </c>
      <c r="K63" s="70"/>
      <c r="L63" s="32">
        <v>0</v>
      </c>
      <c r="M63" s="71"/>
      <c r="N63" s="71"/>
      <c r="O63" s="71"/>
      <c r="P63" s="71"/>
      <c r="Q63" s="71"/>
      <c r="R63" s="34">
        <f t="shared" si="4"/>
        <v>2918960</v>
      </c>
      <c r="S63" s="71"/>
      <c r="T63" s="35">
        <f t="shared" si="5"/>
        <v>0</v>
      </c>
      <c r="U63" s="72"/>
      <c r="V63" s="71"/>
      <c r="W63" s="36">
        <f t="shared" si="3"/>
        <v>2918960</v>
      </c>
      <c r="X63" s="63"/>
      <c r="AA63" s="62"/>
      <c r="AB63" s="62"/>
    </row>
    <row r="64" spans="1:28" ht="13.5" thickBot="1" x14ac:dyDescent="0.25">
      <c r="A64" s="50" t="s">
        <v>25</v>
      </c>
      <c r="B64" s="51">
        <f>SUM(B52:B63)</f>
        <v>43962559.750000007</v>
      </c>
      <c r="C64" s="51"/>
      <c r="D64" s="51">
        <f>SUM(D52:D63)</f>
        <v>8995487.4299999997</v>
      </c>
      <c r="E64" s="51"/>
      <c r="F64" s="51">
        <f>SUM(F52:F63)</f>
        <v>9497836.8199999984</v>
      </c>
      <c r="G64" s="51"/>
      <c r="H64" s="51">
        <f>SUM(H52:H63)</f>
        <v>0</v>
      </c>
      <c r="I64" s="51"/>
      <c r="J64" s="51">
        <f>SUM(J52:J63)</f>
        <v>1223656.4300000002</v>
      </c>
      <c r="K64" s="51"/>
      <c r="L64" s="51">
        <f>SUM(L52:L63)</f>
        <v>0</v>
      </c>
      <c r="M64" s="52"/>
      <c r="N64" s="53">
        <f>SUM(N52:N63)</f>
        <v>0</v>
      </c>
      <c r="O64" s="53"/>
      <c r="P64" s="53">
        <f>SUM(P52:P63)</f>
        <v>0</v>
      </c>
      <c r="Q64" s="52"/>
      <c r="R64" s="53">
        <f>SUM(R52:R63)</f>
        <v>54684053</v>
      </c>
      <c r="S64" s="55"/>
      <c r="T64" s="53">
        <f>SUM(T52:T63)</f>
        <v>8995487.4299999997</v>
      </c>
      <c r="U64" s="53">
        <f>SUM(U52:U63)</f>
        <v>0</v>
      </c>
      <c r="V64" s="55"/>
      <c r="W64" s="56">
        <f>SUM(W52:W63)</f>
        <v>45688565.57</v>
      </c>
      <c r="X64" s="57"/>
      <c r="AA64" s="62"/>
      <c r="AB64" s="62"/>
    </row>
    <row r="65" spans="1:28" x14ac:dyDescent="0.2">
      <c r="A65" s="73"/>
      <c r="B65" s="74"/>
      <c r="C65" s="73"/>
      <c r="D65" s="73"/>
      <c r="E65" s="73"/>
      <c r="F65" s="73"/>
      <c r="G65" s="73"/>
      <c r="H65" s="73"/>
      <c r="I65" s="73"/>
      <c r="J65" s="73"/>
      <c r="K65" s="73"/>
      <c r="L65" s="73"/>
      <c r="P65" s="75"/>
      <c r="Q65" s="75"/>
      <c r="R65" s="76"/>
      <c r="S65" s="75"/>
      <c r="T65" s="77"/>
      <c r="U65" s="58"/>
      <c r="X65" s="43"/>
      <c r="AA65" s="62"/>
      <c r="AB65" s="62"/>
    </row>
    <row r="66" spans="1:28" x14ac:dyDescent="0.2">
      <c r="A66" s="73"/>
      <c r="B66" s="74"/>
      <c r="C66" s="73"/>
      <c r="D66" s="78"/>
      <c r="E66" s="73"/>
      <c r="F66" s="73"/>
      <c r="G66" s="73"/>
      <c r="H66" s="73"/>
      <c r="I66" s="73"/>
      <c r="J66" s="73"/>
      <c r="K66" s="73"/>
      <c r="L66" s="79"/>
      <c r="T66" s="80"/>
      <c r="X66" s="43"/>
      <c r="AA66" s="62"/>
      <c r="AB66" s="62"/>
    </row>
    <row r="67" spans="1:28" x14ac:dyDescent="0.2">
      <c r="A67" s="73"/>
      <c r="B67" s="74"/>
      <c r="C67" s="73"/>
      <c r="D67" s="73"/>
      <c r="E67" s="73"/>
      <c r="F67" s="73"/>
      <c r="G67" s="73"/>
      <c r="H67" s="73"/>
      <c r="I67" s="73"/>
      <c r="J67" s="73"/>
      <c r="K67" s="73"/>
      <c r="L67" s="79"/>
      <c r="R67" s="58"/>
      <c r="T67" s="58"/>
      <c r="U67" s="58"/>
      <c r="AA67" s="62"/>
    </row>
    <row r="68" spans="1:28" x14ac:dyDescent="0.2">
      <c r="A68" s="73"/>
      <c r="B68" s="74"/>
      <c r="C68" s="73"/>
      <c r="D68" s="81"/>
      <c r="E68" s="73"/>
      <c r="F68" s="73"/>
      <c r="G68" s="73"/>
      <c r="H68" s="82"/>
      <c r="I68" s="73"/>
      <c r="J68" s="73"/>
      <c r="K68" s="73"/>
      <c r="L68" s="82"/>
      <c r="T68" s="83"/>
      <c r="AA68" s="62"/>
    </row>
    <row r="69" spans="1:28" x14ac:dyDescent="0.2">
      <c r="A69" s="73"/>
      <c r="B69" s="74"/>
      <c r="C69" s="73"/>
      <c r="D69" s="73"/>
      <c r="E69" s="73"/>
      <c r="F69" s="73"/>
      <c r="G69" s="73"/>
      <c r="H69" s="84"/>
      <c r="I69" s="73"/>
      <c r="J69" s="73"/>
      <c r="K69" s="73"/>
      <c r="L69" s="84"/>
      <c r="AA69" s="62"/>
    </row>
    <row r="70" spans="1:28" x14ac:dyDescent="0.2">
      <c r="A70" s="73"/>
      <c r="B70" s="74"/>
      <c r="C70" s="73"/>
      <c r="D70" s="73"/>
      <c r="E70" s="73"/>
      <c r="F70" s="73"/>
      <c r="G70" s="73"/>
      <c r="H70" s="73"/>
      <c r="I70" s="73"/>
      <c r="J70" s="84"/>
      <c r="K70" s="73"/>
      <c r="L70" s="73"/>
    </row>
    <row r="71" spans="1:28" x14ac:dyDescent="0.2">
      <c r="A71" s="73"/>
      <c r="B71" s="74"/>
      <c r="C71" s="73"/>
      <c r="D71" s="73"/>
      <c r="E71" s="73"/>
      <c r="F71" s="73"/>
      <c r="G71" s="73"/>
      <c r="H71" s="73"/>
      <c r="I71" s="73"/>
      <c r="J71" s="74"/>
      <c r="K71" s="73"/>
      <c r="L71" s="85"/>
    </row>
    <row r="72" spans="1:28" x14ac:dyDescent="0.2">
      <c r="A72" s="73"/>
      <c r="B72" s="74"/>
      <c r="C72" s="73"/>
      <c r="D72" s="73"/>
      <c r="E72" s="73"/>
      <c r="F72" s="73"/>
      <c r="G72" s="73"/>
      <c r="H72" s="73"/>
      <c r="I72" s="73"/>
      <c r="J72" s="84"/>
      <c r="K72" s="73"/>
      <c r="L72" s="84"/>
    </row>
    <row r="73" spans="1:28" x14ac:dyDescent="0.2">
      <c r="A73" s="73"/>
      <c r="B73" s="74"/>
      <c r="C73" s="73"/>
      <c r="D73" s="81"/>
      <c r="E73" s="73"/>
      <c r="F73" s="73"/>
      <c r="G73" s="73"/>
      <c r="H73" s="79"/>
      <c r="I73" s="73"/>
      <c r="J73" s="84"/>
      <c r="K73" s="73"/>
      <c r="L73" s="84"/>
    </row>
    <row r="74" spans="1:28" x14ac:dyDescent="0.2">
      <c r="A74" s="73"/>
      <c r="B74" s="74"/>
      <c r="C74" s="73"/>
      <c r="D74" s="73"/>
      <c r="E74" s="73"/>
      <c r="F74" s="73"/>
      <c r="G74" s="73"/>
      <c r="H74" s="79"/>
      <c r="I74" s="73"/>
      <c r="J74" s="73"/>
      <c r="K74" s="73"/>
      <c r="L74" s="73"/>
    </row>
    <row r="75" spans="1:28" x14ac:dyDescent="0.2">
      <c r="A75" s="73"/>
      <c r="B75" s="92" t="s">
        <v>28</v>
      </c>
      <c r="C75" s="92"/>
      <c r="D75" s="92"/>
      <c r="E75" s="92"/>
      <c r="F75" s="92"/>
      <c r="G75" s="8"/>
      <c r="H75" s="86"/>
      <c r="I75" s="8"/>
      <c r="J75" s="8"/>
      <c r="K75" s="8"/>
      <c r="L75" s="8"/>
      <c r="M75" s="93" t="s">
        <v>29</v>
      </c>
      <c r="N75" s="93"/>
      <c r="O75" s="93"/>
      <c r="P75" s="93"/>
      <c r="Q75" s="93"/>
      <c r="R75" s="93"/>
      <c r="S75" s="93"/>
      <c r="T75" s="93"/>
      <c r="U75" s="93"/>
      <c r="V75" s="93"/>
      <c r="AA75" s="58"/>
    </row>
    <row r="76" spans="1:28" x14ac:dyDescent="0.2">
      <c r="A76" s="73"/>
      <c r="B76" s="87"/>
      <c r="C76" s="87"/>
      <c r="D76" s="87"/>
      <c r="E76" s="8"/>
      <c r="F76" s="8"/>
      <c r="G76" s="8"/>
      <c r="H76" s="86"/>
      <c r="I76" s="8"/>
      <c r="J76" s="8"/>
      <c r="K76" s="8"/>
      <c r="L76" s="8"/>
      <c r="M76" s="88"/>
      <c r="N76" s="88"/>
      <c r="O76" s="88"/>
      <c r="P76" s="88"/>
      <c r="Q76" s="88"/>
      <c r="R76" s="88"/>
      <c r="S76" s="88"/>
      <c r="T76" s="88"/>
      <c r="U76" s="88"/>
      <c r="V76" s="88"/>
    </row>
    <row r="77" spans="1:28" x14ac:dyDescent="0.2">
      <c r="A77" s="73"/>
      <c r="B77" s="87"/>
      <c r="C77" s="87"/>
      <c r="D77" s="87"/>
      <c r="E77" s="8"/>
      <c r="F77" s="8"/>
      <c r="G77" s="8"/>
      <c r="H77" s="89"/>
      <c r="I77" s="8"/>
      <c r="J77" s="8"/>
      <c r="K77" s="8"/>
      <c r="L77" s="8"/>
      <c r="M77" s="88"/>
      <c r="N77" s="88"/>
      <c r="O77" s="88"/>
      <c r="P77" s="88"/>
      <c r="Q77" s="88"/>
      <c r="R77" s="88"/>
      <c r="S77" s="88"/>
      <c r="T77" s="88"/>
      <c r="U77" s="88"/>
      <c r="V77" s="88"/>
    </row>
    <row r="78" spans="1:28" x14ac:dyDescent="0.2">
      <c r="A78" s="73"/>
      <c r="B78" s="87"/>
      <c r="C78" s="87"/>
      <c r="D78" s="87"/>
      <c r="E78" s="8"/>
      <c r="F78" s="8"/>
      <c r="G78" s="8"/>
      <c r="H78" s="8"/>
      <c r="I78" s="8"/>
      <c r="J78" s="8"/>
      <c r="K78" s="8"/>
      <c r="L78" s="8"/>
      <c r="M78" s="88"/>
      <c r="N78" s="88"/>
      <c r="O78" s="88"/>
      <c r="P78" s="88"/>
      <c r="Q78" s="88"/>
      <c r="R78" s="88"/>
      <c r="S78" s="88"/>
      <c r="T78" s="88"/>
      <c r="U78" s="88"/>
      <c r="V78" s="88"/>
    </row>
    <row r="79" spans="1:28" ht="15" x14ac:dyDescent="0.2">
      <c r="A79" s="73"/>
      <c r="B79" s="87"/>
      <c r="C79" s="87"/>
      <c r="D79" s="87"/>
      <c r="E79" s="8"/>
      <c r="F79" s="8"/>
      <c r="G79" s="8"/>
      <c r="H79" s="89"/>
      <c r="I79" s="8"/>
      <c r="J79" s="8"/>
      <c r="K79" s="8"/>
      <c r="L79" s="8"/>
      <c r="M79" s="88"/>
      <c r="N79" s="88"/>
      <c r="O79" s="88"/>
      <c r="P79" s="88"/>
      <c r="Q79" s="88"/>
      <c r="R79" s="88"/>
      <c r="S79" s="88"/>
      <c r="T79" s="88"/>
      <c r="U79" s="88"/>
      <c r="V79" s="88"/>
      <c r="Z79" s="90"/>
    </row>
    <row r="80" spans="1:28" ht="15" x14ac:dyDescent="0.2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Z80" s="90"/>
    </row>
    <row r="81" spans="2:26" ht="15" x14ac:dyDescent="0.2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Z81" s="90"/>
    </row>
    <row r="82" spans="2:26" ht="15.75" thickBot="1" x14ac:dyDescent="0.25">
      <c r="B82" s="91"/>
      <c r="C82" s="91"/>
      <c r="D82" s="91"/>
      <c r="E82" s="91"/>
      <c r="F82" s="91"/>
      <c r="G82" s="4"/>
      <c r="H82" s="8"/>
      <c r="I82" s="8"/>
      <c r="J82" s="8"/>
      <c r="K82" s="8"/>
      <c r="L82" s="8"/>
      <c r="M82" s="8"/>
      <c r="N82" s="8"/>
      <c r="O82" s="8"/>
      <c r="P82" s="91"/>
      <c r="Q82" s="91"/>
      <c r="R82" s="91"/>
      <c r="S82" s="91"/>
      <c r="T82" s="91"/>
      <c r="U82" s="8"/>
      <c r="V82" s="8"/>
      <c r="Z82" s="90"/>
    </row>
    <row r="83" spans="2:26" ht="15" x14ac:dyDescent="0.2">
      <c r="B83" s="94" t="s">
        <v>30</v>
      </c>
      <c r="C83" s="94"/>
      <c r="D83" s="94"/>
      <c r="E83" s="94"/>
      <c r="F83" s="94"/>
      <c r="G83" s="4"/>
      <c r="H83" s="93"/>
      <c r="I83" s="93"/>
      <c r="J83" s="93"/>
      <c r="K83" s="93"/>
      <c r="L83" s="93"/>
      <c r="M83" s="93" t="s">
        <v>31</v>
      </c>
      <c r="N83" s="93"/>
      <c r="O83" s="93"/>
      <c r="P83" s="93"/>
      <c r="Q83" s="93"/>
      <c r="R83" s="93"/>
      <c r="S83" s="93"/>
      <c r="T83" s="93"/>
      <c r="U83" s="93"/>
      <c r="V83" s="93"/>
      <c r="Z83" s="90"/>
    </row>
    <row r="84" spans="2:26" ht="15" x14ac:dyDescent="0.2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Z84" s="90"/>
    </row>
    <row r="85" spans="2:26" ht="15" x14ac:dyDescent="0.2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Z85" s="90"/>
    </row>
  </sheetData>
  <mergeCells count="19">
    <mergeCell ref="A16:W16"/>
    <mergeCell ref="A20:W20"/>
    <mergeCell ref="A24:W24"/>
    <mergeCell ref="B26:D26"/>
    <mergeCell ref="F26:H26"/>
    <mergeCell ref="J26:L26"/>
    <mergeCell ref="N26:P26"/>
    <mergeCell ref="R26:T26"/>
    <mergeCell ref="A47:W47"/>
    <mergeCell ref="B49:D49"/>
    <mergeCell ref="F49:H49"/>
    <mergeCell ref="J49:L49"/>
    <mergeCell ref="N49:P49"/>
    <mergeCell ref="R49:T49"/>
    <mergeCell ref="B75:F75"/>
    <mergeCell ref="M75:V75"/>
    <mergeCell ref="B83:F83"/>
    <mergeCell ref="H83:L83"/>
    <mergeCell ref="M83:V83"/>
  </mergeCells>
  <pageMargins left="1.0629921259842521" right="0.70866141732283472" top="0.74803149606299213" bottom="0.74803149606299213" header="0.31496062992125984" footer="0.31496062992125984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 SUB</vt:lpstr>
      <vt:lpstr>'REP SUB'!Área_de_impresión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Guadalupe Reyes Salas</dc:creator>
  <cp:lastModifiedBy>Jose Guadalupe Reyes Salas</cp:lastModifiedBy>
  <dcterms:created xsi:type="dcterms:W3CDTF">2017-07-11T14:43:58Z</dcterms:created>
  <dcterms:modified xsi:type="dcterms:W3CDTF">2017-07-11T14:47:01Z</dcterms:modified>
</cp:coreProperties>
</file>