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6515" windowHeight="6720"/>
  </bookViews>
  <sheets>
    <sheet name="PROPIOS" sheetId="1" r:id="rId1"/>
  </sheets>
  <definedNames>
    <definedName name="_xlnm.Print_Area" localSheetId="0">PROPIOS!$B$1:$R$153</definedName>
  </definedNames>
  <calcPr calcId="145621"/>
</workbook>
</file>

<file path=xl/calcChain.xml><?xml version="1.0" encoding="utf-8"?>
<calcChain xmlns="http://schemas.openxmlformats.org/spreadsheetml/2006/main">
  <c r="O142" i="1" l="1"/>
  <c r="N142" i="1"/>
  <c r="M142" i="1"/>
  <c r="L142" i="1"/>
  <c r="K142" i="1"/>
  <c r="J142" i="1"/>
  <c r="I142" i="1"/>
  <c r="H142" i="1"/>
  <c r="G142" i="1"/>
  <c r="D142" i="1"/>
  <c r="P140" i="1"/>
  <c r="Q140" i="1" s="1"/>
  <c r="Q139" i="1"/>
  <c r="P139" i="1"/>
  <c r="P138" i="1"/>
  <c r="Q138" i="1" s="1"/>
  <c r="H137" i="1"/>
  <c r="E137" i="1"/>
  <c r="C137" i="1"/>
  <c r="P135" i="1"/>
  <c r="Q135" i="1" s="1"/>
  <c r="Q134" i="1"/>
  <c r="P134" i="1"/>
  <c r="P133" i="1"/>
  <c r="Q133" i="1" s="1"/>
  <c r="Q132" i="1"/>
  <c r="P132" i="1"/>
  <c r="P131" i="1"/>
  <c r="Q131" i="1" s="1"/>
  <c r="Q130" i="1"/>
  <c r="P130" i="1"/>
  <c r="P129" i="1"/>
  <c r="Q129" i="1" s="1"/>
  <c r="Q128" i="1"/>
  <c r="P128" i="1"/>
  <c r="P127" i="1"/>
  <c r="Q127" i="1" s="1"/>
  <c r="Q126" i="1"/>
  <c r="P126" i="1"/>
  <c r="P125" i="1"/>
  <c r="Q125" i="1" s="1"/>
  <c r="Q124" i="1"/>
  <c r="P124" i="1"/>
  <c r="P123" i="1"/>
  <c r="Q123" i="1" s="1"/>
  <c r="Q122" i="1"/>
  <c r="P122" i="1"/>
  <c r="P121" i="1"/>
  <c r="Q121" i="1" s="1"/>
  <c r="Q120" i="1"/>
  <c r="P120" i="1"/>
  <c r="P119" i="1"/>
  <c r="Q119" i="1" s="1"/>
  <c r="Q118" i="1"/>
  <c r="P118" i="1"/>
  <c r="P117" i="1"/>
  <c r="Q117" i="1" s="1"/>
  <c r="Q116" i="1"/>
  <c r="P116" i="1"/>
  <c r="P115" i="1"/>
  <c r="Q115" i="1" s="1"/>
  <c r="Q114" i="1"/>
  <c r="P114" i="1"/>
  <c r="P113" i="1"/>
  <c r="Q113" i="1" s="1"/>
  <c r="Q112" i="1"/>
  <c r="P112" i="1"/>
  <c r="P111" i="1"/>
  <c r="Q111" i="1" s="1"/>
  <c r="Q110" i="1"/>
  <c r="P110" i="1"/>
  <c r="P109" i="1"/>
  <c r="Q109" i="1" s="1"/>
  <c r="Q108" i="1"/>
  <c r="P108" i="1"/>
  <c r="P107" i="1"/>
  <c r="Q107" i="1" s="1"/>
  <c r="Q106" i="1"/>
  <c r="P106" i="1"/>
  <c r="P105" i="1"/>
  <c r="Q105" i="1" s="1"/>
  <c r="Q104" i="1"/>
  <c r="P104" i="1"/>
  <c r="P103" i="1"/>
  <c r="Q103" i="1" s="1"/>
  <c r="Q102" i="1"/>
  <c r="P102" i="1"/>
  <c r="P101" i="1"/>
  <c r="Q101" i="1" s="1"/>
  <c r="Q100" i="1"/>
  <c r="P100" i="1"/>
  <c r="P99" i="1"/>
  <c r="Q99" i="1" s="1"/>
  <c r="Q98" i="1"/>
  <c r="P98" i="1"/>
  <c r="P97" i="1"/>
  <c r="Q97" i="1" s="1"/>
  <c r="Q96" i="1"/>
  <c r="P96" i="1"/>
  <c r="P95" i="1"/>
  <c r="Q95" i="1" s="1"/>
  <c r="Q94" i="1"/>
  <c r="P94" i="1"/>
  <c r="P93" i="1"/>
  <c r="Q93" i="1" s="1"/>
  <c r="Q92" i="1"/>
  <c r="P92" i="1"/>
  <c r="P91" i="1"/>
  <c r="Q91" i="1" s="1"/>
  <c r="Q90" i="1"/>
  <c r="P90" i="1"/>
  <c r="P89" i="1"/>
  <c r="Q89" i="1" s="1"/>
  <c r="P88" i="1"/>
  <c r="Q88" i="1" s="1"/>
  <c r="P87" i="1"/>
  <c r="Q87" i="1" s="1"/>
  <c r="P86" i="1"/>
  <c r="Q86" i="1" s="1"/>
  <c r="P85" i="1"/>
  <c r="H84" i="1"/>
  <c r="C84" i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V45" i="1"/>
  <c r="H45" i="1"/>
  <c r="C45" i="1"/>
  <c r="P43" i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V31" i="1"/>
  <c r="Q31" i="1"/>
  <c r="P31" i="1"/>
  <c r="H30" i="1"/>
  <c r="H148" i="1" s="1"/>
  <c r="F30" i="1"/>
  <c r="F142" i="1" s="1"/>
  <c r="C30" i="1"/>
  <c r="P84" i="1" l="1"/>
  <c r="Q84" i="1" s="1"/>
  <c r="S88" i="1" s="1"/>
  <c r="Q85" i="1"/>
  <c r="C142" i="1"/>
  <c r="E30" i="1"/>
  <c r="E142" i="1" s="1"/>
  <c r="R84" i="1"/>
  <c r="P45" i="1"/>
  <c r="P30" i="1"/>
  <c r="Q30" i="1" s="1"/>
  <c r="R30" i="1" s="1"/>
  <c r="R142" i="1" s="1"/>
  <c r="E45" i="1"/>
  <c r="P137" i="1"/>
  <c r="Q137" i="1" s="1"/>
  <c r="R137" i="1" s="1"/>
  <c r="E84" i="1"/>
  <c r="Q45" i="1" l="1"/>
  <c r="P142" i="1"/>
  <c r="Q142" i="1" l="1"/>
  <c r="R45" i="1"/>
</calcChain>
</file>

<file path=xl/sharedStrings.xml><?xml version="1.0" encoding="utf-8"?>
<sst xmlns="http://schemas.openxmlformats.org/spreadsheetml/2006/main" count="145" uniqueCount="142">
  <si>
    <t>SECRETARÍA DE ADMINISTRACIÓN Y FINANZAS</t>
  </si>
  <si>
    <t>INFORME ANALITICO DEL EJERCICIO DEL PRESUPUESTO POR PROGRAMA Y SUBPROGRAMA DE RECURSO PROPIO</t>
  </si>
  <si>
    <t>DEL 1 AL 31 DE MARZO DE 2017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</si>
  <si>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</si>
  <si>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</si>
  <si>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</si>
  <si>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</si>
  <si>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</si>
  <si>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</si>
  <si>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</si>
  <si>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</si>
  <si>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</si>
  <si>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</si>
  <si>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</si>
  <si>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</si>
  <si>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</si>
  <si>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</si>
  <si>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</si>
  <si>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</si>
  <si>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FEBRERO</t>
  </si>
  <si>
    <t>RECTORIA</t>
  </si>
  <si>
    <t>SECRETARIA ACADEMICA</t>
  </si>
  <si>
    <t>DIRECCIÓN DE PLANEACIÓN</t>
  </si>
  <si>
    <t>DIRECCIÓN DE ADMÓN. Y FINANZAS</t>
  </si>
  <si>
    <t>ABOGADO GENERAL</t>
  </si>
  <si>
    <t>DIRECCIÓN DE VINCULACIÓN</t>
  </si>
  <si>
    <t>EXTENSIÓN UNIVERSITARIA</t>
  </si>
  <si>
    <t>TOTAL</t>
  </si>
  <si>
    <t>MARZO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</si>
  <si>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</si>
  <si>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</si>
  <si>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</si>
  <si>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</si>
  <si>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</si>
  <si>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</si>
  <si>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</si>
  <si>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</si>
  <si>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</si>
  <si>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</si>
  <si>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</si>
  <si>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</si>
  <si>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</si>
  <si>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</si>
  <si>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</si>
  <si>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</si>
  <si>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</si>
  <si>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</si>
  <si>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</si>
  <si>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</si>
  <si>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</si>
  <si>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</si>
  <si>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</si>
  <si>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</si>
  <si>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</si>
  <si>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</si>
  <si>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</si>
  <si>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</si>
  <si>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</si>
  <si>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</si>
  <si>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</si>
  <si>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</si>
  <si>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</si>
  <si>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</si>
  <si>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</si>
  <si>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</si>
  <si>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</si>
  <si>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</si>
  <si>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</si>
  <si>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</si>
  <si>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</si>
  <si>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</si>
  <si>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</si>
  <si>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</si>
  <si>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</si>
  <si>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</si>
  <si>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</si>
  <si>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</si>
  <si>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</si>
  <si>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</si>
  <si>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</si>
  <si>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</si>
  <si>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</si>
  <si>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</si>
  <si>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</si>
  <si>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</si>
  <si>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</si>
  <si>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</si>
  <si>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</si>
  <si>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</si>
  <si>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</si>
  <si>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</si>
  <si>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</si>
  <si>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</si>
  <si>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</si>
  <si>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</si>
  <si>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</si>
  <si>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auditoría y relacionados</t>
  </si>
  <si>
    <t>333 Servicios de consultoría administrativa, procesos, técnica y en tecnologías de la información</t>
  </si>
  <si>
    <t>334 Servicios de Capacitacion</t>
  </si>
  <si>
    <t>336 Servicios de apoyo administrativo, fotocopiado e impresión</t>
  </si>
  <si>
    <t>338 Servicio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</si>
  <si>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</si>
  <si>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</si>
  <si>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</si>
  <si>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</si>
  <si>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</si>
  <si>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</si>
  <si>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</si>
  <si>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</si>
  <si>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</si>
  <si>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</si>
  <si>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</si>
  <si>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</si>
  <si>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</si>
  <si>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</si>
  <si>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</si>
  <si>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</si>
  <si>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</si>
  <si>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</si>
  <si>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</si>
  <si>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</si>
  <si>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</si>
  <si>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</si>
  <si>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</si>
  <si>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</si>
  <si>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</si>
  <si>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</si>
  <si>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</si>
  <si>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</si>
  <si>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</si>
  <si>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</si>
  <si>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</si>
  <si>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</si>
  <si>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CAPITULO 4000</t>
  </si>
  <si>
    <t>441 Ayudas Sociales a personas</t>
  </si>
  <si>
    <t>442 Becas y otras ayudas para programas de capacitación</t>
  </si>
  <si>
    <t>481 Donativos</t>
  </si>
  <si>
    <t>TOTALES</t>
  </si>
  <si>
    <t>M.A. Heriberto Flores Gutiérrez</t>
  </si>
  <si>
    <t>C.P. Ricardo Guevara Velazquez</t>
  </si>
  <si>
    <t>Rector</t>
  </si>
  <si>
    <t>Subdirector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</si>
</sst>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color theme="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1" borderId="28" applyNumberFormat="0" applyAlignment="0" applyProtection="0"/>
    <xf numFmtId="0" fontId="22" fillId="11" borderId="28" applyNumberFormat="0" applyAlignment="0" applyProtection="0"/>
    <xf numFmtId="0" fontId="22" fillId="11" borderId="28" applyNumberFormat="0" applyAlignment="0" applyProtection="0"/>
    <xf numFmtId="0" fontId="23" fillId="12" borderId="29" applyNumberFormat="0" applyAlignment="0" applyProtection="0"/>
    <xf numFmtId="0" fontId="23" fillId="12" borderId="29" applyNumberFormat="0" applyAlignment="0" applyProtection="0"/>
    <xf numFmtId="0" fontId="23" fillId="12" borderId="29" applyNumberFormat="0" applyAlignment="0" applyProtection="0"/>
    <xf numFmtId="0" fontId="24" fillId="0" borderId="30" applyNumberFormat="0" applyFill="0" applyAlignment="0" applyProtection="0"/>
    <xf numFmtId="0" fontId="24" fillId="0" borderId="30" applyNumberFormat="0" applyFill="0" applyAlignment="0" applyProtection="0"/>
    <xf numFmtId="0" fontId="24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6" fillId="7" borderId="28" applyNumberFormat="0" applyAlignment="0" applyProtection="0"/>
    <xf numFmtId="0" fontId="26" fillId="7" borderId="28" applyNumberFormat="0" applyAlignment="0" applyProtection="0"/>
    <xf numFmtId="0" fontId="26" fillId="7" borderId="28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4" borderId="31" applyNumberFormat="0" applyFont="0" applyAlignment="0" applyProtection="0"/>
    <xf numFmtId="0" fontId="3" fillId="4" borderId="31" applyNumberFormat="0" applyFont="0" applyAlignment="0" applyProtection="0"/>
    <xf numFmtId="0" fontId="3" fillId="4" borderId="31" applyNumberFormat="0" applyFont="0" applyAlignment="0" applyProtection="0"/>
    <xf numFmtId="9" fontId="3" fillId="0" borderId="0" applyFont="0" applyFill="0" applyBorder="0" applyAlignment="0" applyProtection="0"/>
    <xf numFmtId="0" fontId="30" fillId="11" borderId="32" applyNumberFormat="0" applyAlignment="0" applyProtection="0"/>
    <xf numFmtId="0" fontId="30" fillId="11" borderId="32" applyNumberFormat="0" applyAlignment="0" applyProtection="0"/>
    <xf numFmtId="0" fontId="30" fillId="11" borderId="3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</cellStyleXfs>
  <cellXfs count="106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6" fillId="0" borderId="2" xfId="0" applyFont="1" applyFill="1" applyBorder="1"/>
    <xf numFmtId="4" fontId="5" fillId="0" borderId="2" xfId="0" applyNumberFormat="1" applyFont="1" applyFill="1" applyBorder="1"/>
    <xf numFmtId="0" fontId="5" fillId="0" borderId="3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4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3" fillId="0" borderId="4" xfId="0" applyFont="1" applyFill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 wrapText="1"/>
    </xf>
    <xf numFmtId="4" fontId="8" fillId="0" borderId="14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" fontId="8" fillId="0" borderId="19" xfId="0" applyNumberFormat="1" applyFont="1" applyFill="1" applyBorder="1" applyAlignment="1">
      <alignment horizontal="center"/>
    </xf>
    <xf numFmtId="4" fontId="8" fillId="0" borderId="18" xfId="0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3" fillId="0" borderId="21" xfId="0" applyFont="1" applyFill="1" applyBorder="1"/>
    <xf numFmtId="4" fontId="3" fillId="0" borderId="12" xfId="0" applyNumberFormat="1" applyFont="1" applyFill="1" applyBorder="1"/>
    <xf numFmtId="0" fontId="3" fillId="0" borderId="12" xfId="0" applyFont="1" applyFill="1" applyBorder="1"/>
    <xf numFmtId="0" fontId="8" fillId="0" borderId="12" xfId="0" applyFont="1" applyFill="1" applyBorder="1"/>
    <xf numFmtId="0" fontId="3" fillId="0" borderId="10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0" borderId="23" xfId="0" applyFont="1" applyFill="1" applyBorder="1"/>
    <xf numFmtId="0" fontId="11" fillId="0" borderId="23" xfId="0" applyFont="1" applyFill="1" applyBorder="1"/>
    <xf numFmtId="4" fontId="10" fillId="0" borderId="23" xfId="0" applyNumberFormat="1" applyFont="1" applyFill="1" applyBorder="1"/>
    <xf numFmtId="0" fontId="11" fillId="0" borderId="24" xfId="0" applyFont="1" applyFill="1" applyBorder="1" applyAlignment="1">
      <alignment horizontal="center"/>
    </xf>
    <xf numFmtId="0" fontId="11" fillId="0" borderId="0" xfId="0" applyFont="1" applyFill="1"/>
    <xf numFmtId="4" fontId="11" fillId="0" borderId="23" xfId="0" applyNumberFormat="1" applyFont="1" applyFill="1" applyBorder="1"/>
    <xf numFmtId="4" fontId="12" fillId="0" borderId="24" xfId="0" applyNumberFormat="1" applyFont="1" applyFill="1" applyBorder="1"/>
    <xf numFmtId="44" fontId="10" fillId="0" borderId="23" xfId="2" applyFont="1" applyFill="1" applyBorder="1"/>
    <xf numFmtId="44" fontId="10" fillId="0" borderId="23" xfId="0" applyNumberFormat="1" applyFont="1" applyFill="1" applyBorder="1"/>
    <xf numFmtId="4" fontId="11" fillId="0" borderId="24" xfId="0" applyNumberFormat="1" applyFont="1" applyFill="1" applyBorder="1"/>
    <xf numFmtId="4" fontId="13" fillId="0" borderId="0" xfId="0" applyNumberFormat="1" applyFont="1" applyFill="1" applyBorder="1"/>
    <xf numFmtId="4" fontId="4" fillId="0" borderId="0" xfId="0" applyNumberFormat="1" applyFont="1" applyFill="1"/>
    <xf numFmtId="4" fontId="9" fillId="0" borderId="0" xfId="0" applyNumberFormat="1" applyFont="1" applyFill="1"/>
    <xf numFmtId="4" fontId="3" fillId="0" borderId="0" xfId="0" applyNumberFormat="1" applyFont="1" applyFill="1"/>
    <xf numFmtId="44" fontId="10" fillId="0" borderId="23" xfId="3" applyNumberFormat="1" applyFont="1" applyFill="1" applyBorder="1"/>
    <xf numFmtId="44" fontId="10" fillId="0" borderId="23" xfId="1" applyNumberFormat="1" applyFont="1" applyFill="1" applyBorder="1"/>
    <xf numFmtId="0" fontId="10" fillId="0" borderId="25" xfId="0" applyFont="1" applyFill="1" applyBorder="1"/>
    <xf numFmtId="4" fontId="10" fillId="0" borderId="26" xfId="0" applyNumberFormat="1" applyFont="1" applyFill="1" applyBorder="1"/>
    <xf numFmtId="0" fontId="11" fillId="0" borderId="25" xfId="0" applyFont="1" applyFill="1" applyBorder="1"/>
    <xf numFmtId="4" fontId="13" fillId="0" borderId="0" xfId="0" applyNumberFormat="1" applyFont="1" applyFill="1"/>
    <xf numFmtId="4" fontId="11" fillId="0" borderId="16" xfId="0" applyNumberFormat="1" applyFont="1" applyFill="1" applyBorder="1"/>
    <xf numFmtId="44" fontId="10" fillId="0" borderId="16" xfId="1" applyNumberFormat="1" applyFont="1" applyBorder="1"/>
    <xf numFmtId="4" fontId="11" fillId="0" borderId="26" xfId="0" applyNumberFormat="1" applyFont="1" applyFill="1" applyBorder="1"/>
    <xf numFmtId="0" fontId="10" fillId="0" borderId="4" xfId="0" applyFont="1" applyFill="1" applyBorder="1"/>
    <xf numFmtId="4" fontId="10" fillId="0" borderId="16" xfId="0" applyNumberFormat="1" applyFont="1" applyFill="1" applyBorder="1"/>
    <xf numFmtId="4" fontId="8" fillId="0" borderId="0" xfId="0" applyNumberFormat="1" applyFont="1" applyFill="1"/>
    <xf numFmtId="0" fontId="11" fillId="0" borderId="27" xfId="0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4" fillId="0" borderId="0" xfId="0" applyNumberFormat="1" applyFont="1" applyFill="1"/>
    <xf numFmtId="4" fontId="15" fillId="0" borderId="0" xfId="0" applyNumberFormat="1" applyFont="1" applyFill="1"/>
    <xf numFmtId="4" fontId="10" fillId="0" borderId="0" xfId="0" applyNumberFormat="1" applyFont="1" applyFill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4" fontId="10" fillId="0" borderId="0" xfId="0" applyNumberFormat="1" applyFont="1" applyFill="1" applyBorder="1"/>
    <xf numFmtId="4" fontId="17" fillId="0" borderId="0" xfId="0" applyNumberFormat="1" applyFont="1" applyFill="1" applyBorder="1"/>
    <xf numFmtId="4" fontId="11" fillId="0" borderId="0" xfId="0" applyNumberFormat="1" applyFont="1" applyFill="1"/>
    <xf numFmtId="0" fontId="15" fillId="0" borderId="0" xfId="0" applyFont="1" applyAlignment="1"/>
    <xf numFmtId="0" fontId="16" fillId="0" borderId="0" xfId="0" applyFont="1" applyAlignment="1"/>
    <xf numFmtId="0" fontId="15" fillId="0" borderId="2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2" xfId="0" applyFont="1" applyBorder="1" applyAlignment="1">
      <alignment horizontal="center"/>
    </xf>
    <xf numFmtId="0" fontId="16" fillId="0" borderId="0" xfId="0" applyFont="1" applyBorder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/>
    <xf numFmtId="0" fontId="18" fillId="0" borderId="0" xfId="0" applyFont="1" applyFill="1"/>
    <xf numFmtId="0" fontId="15" fillId="0" borderId="0" xfId="0" applyFont="1" applyAlignment="1">
      <alignment horizontal="center"/>
    </xf>
    <xf numFmtId="4" fontId="18" fillId="0" borderId="0" xfId="0" applyNumberFormat="1" applyFont="1" applyFill="1" applyBorder="1"/>
    <xf numFmtId="4" fontId="18" fillId="0" borderId="0" xfId="0" applyNumberFormat="1" applyFont="1" applyFill="1"/>
    <xf numFmtId="4" fontId="16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/>
    </xf>
  </cellXfs>
  <cellStyles count="147"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3" xfId="62"/>
    <cellStyle name="Cálculo 4" xfId="63"/>
    <cellStyle name="Celda de comprobación 2" xfId="64"/>
    <cellStyle name="Celda de comprobación 3" xfId="65"/>
    <cellStyle name="Celda de comprobación 4" xfId="66"/>
    <cellStyle name="Celda vinculada 2" xfId="67"/>
    <cellStyle name="Celda vinculada 3" xfId="68"/>
    <cellStyle name="Celda vinculada 4" xfId="69"/>
    <cellStyle name="Encabezado 4 2" xfId="70"/>
    <cellStyle name="Encabezado 4 3" xfId="71"/>
    <cellStyle name="Encabezado 4 4" xfId="72"/>
    <cellStyle name="Énfasis1 2" xfId="73"/>
    <cellStyle name="Énfasis1 3" xfId="74"/>
    <cellStyle name="Énfasis1 4" xfId="75"/>
    <cellStyle name="Énfasis2 2" xfId="76"/>
    <cellStyle name="Énfasis2 3" xfId="77"/>
    <cellStyle name="Énfasis2 4" xfId="78"/>
    <cellStyle name="Énfasis3 2" xfId="79"/>
    <cellStyle name="Énfasis3 3" xfId="80"/>
    <cellStyle name="Énfasis3 4" xfId="81"/>
    <cellStyle name="Énfasis4 2" xfId="82"/>
    <cellStyle name="Énfasis4 3" xfId="83"/>
    <cellStyle name="Énfasis4 4" xfId="84"/>
    <cellStyle name="Énfasis5 2" xfId="85"/>
    <cellStyle name="Énfasis5 3" xfId="86"/>
    <cellStyle name="Énfasis5 4" xfId="87"/>
    <cellStyle name="Énfasis6 2" xfId="88"/>
    <cellStyle name="Énfasis6 3" xfId="89"/>
    <cellStyle name="Énfasis6 4" xfId="90"/>
    <cellStyle name="Entrada 2" xfId="91"/>
    <cellStyle name="Entrada 3" xfId="92"/>
    <cellStyle name="Entrada 4" xfId="93"/>
    <cellStyle name="Hipervínculo 5" xfId="94"/>
    <cellStyle name="Incorrecto 2" xfId="95"/>
    <cellStyle name="Incorrecto 3" xfId="96"/>
    <cellStyle name="Incorrecto 4" xfId="97"/>
    <cellStyle name="Millares" xfId="1" builtinId="3"/>
    <cellStyle name="Millares 2" xfId="98"/>
    <cellStyle name="Millares 3" xfId="99"/>
    <cellStyle name="Millares 4" xfId="100"/>
    <cellStyle name="Millares 5" xfId="101"/>
    <cellStyle name="Millares 6" xfId="102"/>
    <cellStyle name="Moneda" xfId="2" builtinId="4"/>
    <cellStyle name="Moneda 2" xfId="103"/>
    <cellStyle name="Neutral 2" xfId="104"/>
    <cellStyle name="Neutral 3" xfId="105"/>
    <cellStyle name="Neutral 4" xfId="106"/>
    <cellStyle name="Normal" xfId="0" builtinId="0"/>
    <cellStyle name="Normal 2" xfId="107"/>
    <cellStyle name="Normal 2 2" xfId="108"/>
    <cellStyle name="Normal 2 3" xfId="109"/>
    <cellStyle name="Normal 2 4" xfId="110"/>
    <cellStyle name="Normal 3" xfId="3"/>
    <cellStyle name="Normal 3 2" xfId="111"/>
    <cellStyle name="Normal 3 2 2" xfId="112"/>
    <cellStyle name="Normal 3 3" xfId="113"/>
    <cellStyle name="Normal 3 4" xfId="114"/>
    <cellStyle name="Normal 3 5" xfId="115"/>
    <cellStyle name="Normal 4" xfId="116"/>
    <cellStyle name="Normal 5" xfId="117"/>
    <cellStyle name="Normal 6" xfId="118"/>
    <cellStyle name="Notas 2" xfId="119"/>
    <cellStyle name="Notas 3" xfId="120"/>
    <cellStyle name="Notas 4" xfId="121"/>
    <cellStyle name="Porcentaje 2" xfId="122"/>
    <cellStyle name="Salida 2" xfId="123"/>
    <cellStyle name="Salida 3" xfId="124"/>
    <cellStyle name="Salida 4" xfId="125"/>
    <cellStyle name="Texto de advertencia 2" xfId="126"/>
    <cellStyle name="Texto de advertencia 3" xfId="127"/>
    <cellStyle name="Texto de advertencia 4" xfId="128"/>
    <cellStyle name="Texto explicativo 2" xfId="129"/>
    <cellStyle name="Texto explicativo 3" xfId="130"/>
    <cellStyle name="Texto explicativo 4" xfId="131"/>
    <cellStyle name="Título 1 2" xfId="132"/>
    <cellStyle name="Título 1 3" xfId="133"/>
    <cellStyle name="Título 1 4" xfId="134"/>
    <cellStyle name="Título 2 2" xfId="135"/>
    <cellStyle name="Título 2 3" xfId="136"/>
    <cellStyle name="Título 2 4" xfId="137"/>
    <cellStyle name="Título 3 2" xfId="138"/>
    <cellStyle name="Título 3 3" xfId="139"/>
    <cellStyle name="Título 3 4" xfId="140"/>
    <cellStyle name="Título 4" xfId="141"/>
    <cellStyle name="Título 5" xfId="142"/>
    <cellStyle name="Título 6" xfId="143"/>
    <cellStyle name="Total 2" xfId="144"/>
    <cellStyle name="Total 3" xfId="145"/>
    <cellStyle name="Total 4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15</xdr:col>
      <xdr:colOff>2230</xdr:colOff>
      <xdr:row>15</xdr:row>
      <xdr:rowOff>76200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647699" y="66675"/>
          <a:ext cx="18233081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7:AB157"/>
  <sheetViews>
    <sheetView tabSelected="1" topLeftCell="A112" workbookViewId="0">
      <selection activeCell="O42" sqref="O42"/>
    </sheetView>
  </sheetViews>
  <sheetFormatPr baseColWidth="10" defaultRowHeight="12.75" x14ac:dyDescent="0.2"/>
  <cols>
    <col min="1" max="1" width="8.5703125" style="1" customWidth="1"/>
    <col min="2" max="2" width="78.42578125" style="1" customWidth="1"/>
    <col min="3" max="3" width="17.5703125" style="1" customWidth="1"/>
    <col min="4" max="4" width="12" style="1" customWidth="1"/>
    <col min="5" max="5" width="16.140625" style="1" customWidth="1"/>
    <col min="6" max="6" width="14.5703125" style="1" customWidth="1"/>
    <col min="7" max="7" width="0.28515625" style="1" hidden="1" customWidth="1"/>
    <col min="8" max="8" width="15.42578125" style="1" customWidth="1"/>
    <col min="9" max="9" width="14.28515625" style="2" customWidth="1"/>
    <col min="10" max="10" width="15.140625" style="2" customWidth="1"/>
    <col min="11" max="12" width="17.5703125" style="2" customWidth="1"/>
    <col min="13" max="13" width="19" style="2" customWidth="1"/>
    <col min="14" max="14" width="16.85546875" style="2" customWidth="1"/>
    <col min="15" max="15" width="20" style="2" customWidth="1"/>
    <col min="16" max="16" width="17" style="1" customWidth="1"/>
    <col min="17" max="17" width="20.7109375" style="1" customWidth="1"/>
    <col min="18" max="18" width="19.140625" style="1" customWidth="1"/>
    <col min="19" max="19" width="17.28515625" style="3" bestFit="1" customWidth="1"/>
    <col min="20" max="20" width="19" style="4" customWidth="1"/>
    <col min="21" max="21" width="16" style="4" bestFit="1" customWidth="1"/>
    <col min="22" max="22" width="15.5703125" style="4" bestFit="1" customWidth="1"/>
    <col min="23" max="23" width="16.5703125" style="4" customWidth="1"/>
    <col min="24" max="24" width="15.5703125" style="4" bestFit="1" customWidth="1"/>
    <col min="25" max="28" width="11.42578125" style="4"/>
    <col min="29" max="16384" width="11.42578125" style="1"/>
  </cols>
  <sheetData>
    <row r="17" spans="1:28" ht="13.5" thickBot="1" x14ac:dyDescent="0.25"/>
    <row r="18" spans="1:28" x14ac:dyDescent="0.2">
      <c r="B18" s="5"/>
      <c r="C18" s="6"/>
      <c r="D18" s="6"/>
      <c r="E18" s="6"/>
      <c r="F18" s="7"/>
      <c r="G18" s="6"/>
      <c r="H18" s="6"/>
      <c r="I18" s="8"/>
      <c r="J18" s="8"/>
      <c r="K18" s="8"/>
      <c r="L18" s="8"/>
      <c r="M18" s="8"/>
      <c r="N18" s="8"/>
      <c r="O18" s="8"/>
      <c r="P18" s="6"/>
      <c r="Q18" s="6"/>
      <c r="R18" s="9"/>
    </row>
    <row r="19" spans="1:28" s="3" customFormat="1" ht="20.25" x14ac:dyDescent="0.3">
      <c r="B19" s="10" t="s">
        <v>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  <c r="T19" s="4"/>
      <c r="U19" s="4"/>
      <c r="V19" s="4"/>
      <c r="W19" s="4"/>
      <c r="X19" s="4"/>
      <c r="Y19" s="4"/>
      <c r="Z19" s="4"/>
      <c r="AA19" s="4"/>
      <c r="AB19" s="4"/>
    </row>
    <row r="20" spans="1:28" s="3" customFormat="1" x14ac:dyDescent="0.2">
      <c r="B20" s="13"/>
      <c r="C20" s="14"/>
      <c r="D20" s="14"/>
      <c r="E20" s="14"/>
      <c r="F20" s="15"/>
      <c r="G20" s="14"/>
      <c r="H20" s="14"/>
      <c r="I20" s="16"/>
      <c r="J20" s="16"/>
      <c r="K20" s="16"/>
      <c r="L20" s="16"/>
      <c r="M20" s="16"/>
      <c r="N20" s="16"/>
      <c r="O20" s="16"/>
      <c r="P20" s="14"/>
      <c r="Q20" s="14"/>
      <c r="R20" s="17"/>
      <c r="T20" s="4"/>
      <c r="U20" s="4"/>
      <c r="V20" s="4"/>
      <c r="W20" s="4"/>
      <c r="X20" s="4"/>
      <c r="Y20" s="4"/>
      <c r="Z20" s="4"/>
      <c r="AA20" s="4"/>
      <c r="AB20" s="4"/>
    </row>
    <row r="21" spans="1:28" s="3" customFormat="1" x14ac:dyDescent="0.2">
      <c r="B21" s="18" t="s">
        <v>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T21" s="4"/>
      <c r="U21" s="4"/>
      <c r="V21" s="4"/>
      <c r="W21" s="4"/>
      <c r="X21" s="4"/>
      <c r="Y21" s="4"/>
      <c r="Z21" s="4"/>
      <c r="AA21" s="4"/>
      <c r="AB21" s="4"/>
    </row>
    <row r="22" spans="1:28" s="3" customFormat="1" x14ac:dyDescent="0.2">
      <c r="B22" s="18" t="s">
        <v>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T22" s="4"/>
      <c r="U22" s="4"/>
      <c r="V22" s="4"/>
      <c r="W22" s="4"/>
      <c r="X22" s="4"/>
      <c r="Y22" s="4"/>
      <c r="Z22" s="4"/>
      <c r="AA22" s="4"/>
      <c r="AB22" s="4"/>
    </row>
    <row r="23" spans="1:28" s="3" customFormat="1" ht="13.5" thickBot="1" x14ac:dyDescent="0.25">
      <c r="B23" s="21"/>
      <c r="C23" s="14"/>
      <c r="D23" s="14"/>
      <c r="E23" s="14"/>
      <c r="F23" s="15"/>
      <c r="G23" s="14"/>
      <c r="H23" s="14"/>
      <c r="I23" s="16"/>
      <c r="J23" s="16"/>
      <c r="K23" s="16"/>
      <c r="L23" s="16"/>
      <c r="M23" s="16"/>
      <c r="N23" s="16"/>
      <c r="O23" s="16"/>
      <c r="P23" s="14"/>
      <c r="Q23" s="14"/>
      <c r="R23" s="17"/>
      <c r="T23" s="4"/>
      <c r="U23" s="4"/>
      <c r="V23" s="4"/>
      <c r="W23" s="4"/>
      <c r="X23" s="4"/>
      <c r="Y23" s="4"/>
      <c r="Z23" s="4"/>
      <c r="AA23" s="4"/>
      <c r="AB23" s="4"/>
    </row>
    <row r="24" spans="1:28" s="3" customFormat="1" ht="13.5" thickBot="1" x14ac:dyDescent="0.25">
      <c r="B24" s="22"/>
      <c r="C24" s="23" t="s">
        <v>3</v>
      </c>
      <c r="D24" s="23" t="s">
        <v>4</v>
      </c>
      <c r="E24" s="23" t="s">
        <v>5</v>
      </c>
      <c r="F24" s="23" t="s">
        <v>6</v>
      </c>
      <c r="G24" s="23" t="s">
        <v>7</v>
      </c>
      <c r="H24" s="24" t="s">
        <v>8</v>
      </c>
      <c r="I24" s="25"/>
      <c r="J24" s="26"/>
      <c r="K24" s="26"/>
      <c r="L24" s="26"/>
      <c r="M24" s="26"/>
      <c r="N24" s="26"/>
      <c r="O24" s="26"/>
      <c r="P24" s="27"/>
      <c r="Q24" s="27" t="s">
        <v>8</v>
      </c>
      <c r="R24" s="28" t="s">
        <v>9</v>
      </c>
      <c r="T24" s="4"/>
      <c r="U24" s="4"/>
      <c r="V24" s="4"/>
      <c r="W24" s="4"/>
      <c r="X24" s="4"/>
      <c r="Y24" s="4"/>
      <c r="Z24" s="4"/>
      <c r="AA24" s="4"/>
      <c r="AB24" s="4"/>
    </row>
    <row r="25" spans="1:28" s="3" customFormat="1" x14ac:dyDescent="0.2">
      <c r="B25" s="22" t="s">
        <v>10</v>
      </c>
      <c r="C25" s="23" t="s">
        <v>11</v>
      </c>
      <c r="D25" s="23" t="s">
        <v>12</v>
      </c>
      <c r="E25" s="23" t="s">
        <v>13</v>
      </c>
      <c r="F25" s="23" t="s">
        <v>14</v>
      </c>
      <c r="G25" s="23" t="s">
        <v>15</v>
      </c>
      <c r="H25" s="24" t="s">
        <v>16</v>
      </c>
      <c r="I25" s="29" t="s">
        <v>17</v>
      </c>
      <c r="J25" s="30"/>
      <c r="K25" s="30"/>
      <c r="L25" s="30"/>
      <c r="M25" s="30"/>
      <c r="N25" s="30"/>
      <c r="O25" s="30"/>
      <c r="P25" s="31"/>
      <c r="Q25" s="27" t="s">
        <v>16</v>
      </c>
      <c r="R25" s="28" t="s">
        <v>18</v>
      </c>
      <c r="T25" s="4"/>
      <c r="U25" s="4"/>
      <c r="V25" s="4"/>
      <c r="W25" s="4"/>
      <c r="X25" s="4"/>
      <c r="Y25" s="4"/>
      <c r="Z25" s="4"/>
      <c r="AA25" s="4"/>
      <c r="AB25" s="4"/>
    </row>
    <row r="26" spans="1:28" s="3" customFormat="1" ht="38.25" x14ac:dyDescent="0.2">
      <c r="B26" s="32"/>
      <c r="C26" s="33"/>
      <c r="D26" s="33"/>
      <c r="E26" s="33"/>
      <c r="F26" s="33">
        <v>2016</v>
      </c>
      <c r="G26" s="33"/>
      <c r="H26" s="33" t="s">
        <v>19</v>
      </c>
      <c r="I26" s="34" t="s">
        <v>20</v>
      </c>
      <c r="J26" s="35" t="s">
        <v>21</v>
      </c>
      <c r="K26" s="35" t="s">
        <v>22</v>
      </c>
      <c r="L26" s="35" t="s">
        <v>23</v>
      </c>
      <c r="M26" s="35" t="s">
        <v>24</v>
      </c>
      <c r="N26" s="35" t="s">
        <v>25</v>
      </c>
      <c r="O26" s="35" t="s">
        <v>26</v>
      </c>
      <c r="P26" s="36" t="s">
        <v>27</v>
      </c>
      <c r="Q26" s="37" t="s">
        <v>28</v>
      </c>
      <c r="R26" s="38" t="s">
        <v>8</v>
      </c>
      <c r="T26" s="4"/>
      <c r="U26" s="4"/>
      <c r="V26" s="4"/>
      <c r="W26" s="4"/>
      <c r="X26" s="4"/>
      <c r="Y26" s="4"/>
      <c r="Z26" s="4"/>
      <c r="AA26" s="4"/>
      <c r="AB26" s="4"/>
    </row>
    <row r="27" spans="1:28" s="3" customFormat="1" ht="13.5" thickBot="1" x14ac:dyDescent="0.25">
      <c r="B27" s="39"/>
      <c r="C27" s="40"/>
      <c r="D27" s="40"/>
      <c r="E27" s="40"/>
      <c r="F27" s="40"/>
      <c r="G27" s="40"/>
      <c r="H27" s="40"/>
      <c r="I27" s="41"/>
      <c r="J27" s="42"/>
      <c r="K27" s="42"/>
      <c r="L27" s="42"/>
      <c r="M27" s="42"/>
      <c r="N27" s="42"/>
      <c r="O27" s="42"/>
      <c r="P27" s="43"/>
      <c r="Q27" s="43"/>
      <c r="R27" s="44"/>
      <c r="T27" s="4"/>
      <c r="U27" s="4"/>
      <c r="V27" s="4"/>
      <c r="W27" s="4"/>
      <c r="X27" s="4"/>
      <c r="Y27" s="4"/>
      <c r="Z27" s="4"/>
      <c r="AA27" s="4"/>
      <c r="AB27" s="4"/>
    </row>
    <row r="28" spans="1:28" s="3" customFormat="1" x14ac:dyDescent="0.2">
      <c r="B28" s="45"/>
      <c r="C28" s="46"/>
      <c r="D28" s="47"/>
      <c r="E28" s="47"/>
      <c r="F28" s="48"/>
      <c r="G28" s="47"/>
      <c r="H28" s="47"/>
      <c r="I28" s="46"/>
      <c r="J28" s="46"/>
      <c r="K28" s="46"/>
      <c r="L28" s="46"/>
      <c r="M28" s="46"/>
      <c r="N28" s="46"/>
      <c r="O28" s="46"/>
      <c r="P28" s="47"/>
      <c r="Q28" s="49"/>
      <c r="R28" s="50"/>
      <c r="S28" s="51"/>
      <c r="T28" s="52"/>
      <c r="U28" s="52"/>
      <c r="V28" s="52"/>
      <c r="W28" s="52"/>
      <c r="X28" s="4"/>
      <c r="Y28" s="4"/>
      <c r="Z28" s="4"/>
      <c r="AA28" s="4"/>
      <c r="AB28" s="4"/>
    </row>
    <row r="29" spans="1:28" s="3" customFormat="1" ht="15.75" x14ac:dyDescent="0.25">
      <c r="A29" s="53"/>
      <c r="B29" s="54"/>
      <c r="C29" s="54"/>
      <c r="D29" s="54"/>
      <c r="E29" s="54"/>
      <c r="F29" s="55"/>
      <c r="G29" s="54"/>
      <c r="H29" s="54"/>
      <c r="I29" s="56"/>
      <c r="J29" s="56"/>
      <c r="K29" s="56"/>
      <c r="L29" s="56"/>
      <c r="M29" s="56"/>
      <c r="N29" s="56"/>
      <c r="O29" s="56"/>
      <c r="P29" s="54"/>
      <c r="Q29" s="54"/>
      <c r="R29" s="57"/>
      <c r="S29" s="51"/>
      <c r="T29" s="52"/>
      <c r="U29" s="52"/>
      <c r="V29" s="52"/>
      <c r="W29" s="52"/>
      <c r="X29" s="52"/>
      <c r="Y29" s="52"/>
      <c r="Z29" s="52"/>
      <c r="AA29" s="4"/>
      <c r="AB29" s="4"/>
    </row>
    <row r="30" spans="1:28" s="51" customFormat="1" ht="15.75" x14ac:dyDescent="0.25">
      <c r="A30" s="58"/>
      <c r="B30" s="55" t="s">
        <v>29</v>
      </c>
      <c r="C30" s="59" t="e">
        <f>+#REF!</f>
        <v>#REF!</v>
      </c>
      <c r="D30" s="59"/>
      <c r="E30" s="59" t="e">
        <f>SUM(C30:D30)</f>
        <v>#REF!</v>
      </c>
      <c r="F30" s="59">
        <f>3618114.74+3541035.29</f>
        <v>7159150.0300000003</v>
      </c>
      <c r="G30" s="59"/>
      <c r="H30" s="59">
        <f>SUM(H31:H43)</f>
        <v>3618114.7399999998</v>
      </c>
      <c r="I30" s="59"/>
      <c r="J30" s="59"/>
      <c r="K30" s="59"/>
      <c r="L30" s="59"/>
      <c r="M30" s="59"/>
      <c r="N30" s="59"/>
      <c r="O30" s="59"/>
      <c r="P30" s="59">
        <f>SUM(P31:P43)</f>
        <v>381381.72000000003</v>
      </c>
      <c r="Q30" s="59">
        <f t="shared" ref="Q30:Q42" si="0">P30+H30</f>
        <v>3999496.46</v>
      </c>
      <c r="R30" s="60" t="e">
        <f>C30+F30-Q30</f>
        <v>#REF!</v>
      </c>
      <c r="T30" s="52"/>
      <c r="U30" s="52"/>
      <c r="V30" s="52"/>
      <c r="W30" s="52"/>
      <c r="X30" s="52"/>
      <c r="Y30" s="52"/>
      <c r="Z30" s="52"/>
      <c r="AA30" s="52"/>
      <c r="AB30" s="52"/>
    </row>
    <row r="31" spans="1:28" s="3" customFormat="1" ht="15.75" x14ac:dyDescent="0.25">
      <c r="A31" s="53"/>
      <c r="B31" s="54" t="s">
        <v>30</v>
      </c>
      <c r="C31" s="59"/>
      <c r="D31" s="59"/>
      <c r="E31" s="59"/>
      <c r="F31" s="59"/>
      <c r="G31" s="59"/>
      <c r="H31" s="56">
        <v>830008.41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2">
        <f t="shared" ref="P31:P43" si="1">SUM(I31:O31)</f>
        <v>0</v>
      </c>
      <c r="Q31" s="56">
        <f t="shared" si="0"/>
        <v>830008.41</v>
      </c>
      <c r="R31" s="63"/>
      <c r="T31" s="64"/>
      <c r="U31" s="65"/>
      <c r="V31" s="66">
        <f>+T31+U31</f>
        <v>0</v>
      </c>
      <c r="W31" s="65"/>
      <c r="X31" s="66"/>
      <c r="Y31" s="52"/>
      <c r="Z31" s="52"/>
      <c r="AA31" s="4"/>
      <c r="AB31" s="4"/>
    </row>
    <row r="32" spans="1:28" s="3" customFormat="1" ht="15.75" x14ac:dyDescent="0.25">
      <c r="A32" s="53"/>
      <c r="B32" s="54" t="s">
        <v>31</v>
      </c>
      <c r="C32" s="59"/>
      <c r="D32" s="59"/>
      <c r="E32" s="59"/>
      <c r="F32" s="59"/>
      <c r="G32" s="59"/>
      <c r="H32" s="56">
        <v>150002.32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2">
        <f t="shared" si="1"/>
        <v>0</v>
      </c>
      <c r="Q32" s="56">
        <f t="shared" si="0"/>
        <v>150002.32</v>
      </c>
      <c r="R32" s="63"/>
      <c r="S32" s="67"/>
      <c r="T32" s="64"/>
      <c r="U32" s="4"/>
      <c r="V32" s="65"/>
      <c r="W32" s="4"/>
      <c r="X32" s="52"/>
      <c r="Y32" s="51"/>
      <c r="Z32" s="51"/>
      <c r="AA32" s="4"/>
      <c r="AB32" s="4"/>
    </row>
    <row r="33" spans="1:28" s="3" customFormat="1" ht="15.75" x14ac:dyDescent="0.25">
      <c r="A33" s="53"/>
      <c r="B33" s="54" t="s">
        <v>32</v>
      </c>
      <c r="C33" s="59"/>
      <c r="D33" s="59"/>
      <c r="E33" s="59"/>
      <c r="F33" s="59"/>
      <c r="G33" s="59"/>
      <c r="H33" s="56">
        <v>974260.41999999993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2">
        <f t="shared" si="1"/>
        <v>0</v>
      </c>
      <c r="Q33" s="56">
        <f t="shared" si="0"/>
        <v>974260.41999999993</v>
      </c>
      <c r="R33" s="63"/>
      <c r="T33" s="64"/>
      <c r="U33" s="4"/>
      <c r="V33" s="4"/>
      <c r="W33" s="4"/>
      <c r="X33" s="52"/>
      <c r="Y33" s="51"/>
      <c r="Z33" s="51"/>
      <c r="AA33" s="4"/>
      <c r="AB33" s="4"/>
    </row>
    <row r="34" spans="1:28" s="3" customFormat="1" ht="15.75" hidden="1" x14ac:dyDescent="0.25">
      <c r="A34" s="53"/>
      <c r="B34" s="54" t="s">
        <v>33</v>
      </c>
      <c r="C34" s="59"/>
      <c r="D34" s="59"/>
      <c r="E34" s="59"/>
      <c r="F34" s="59"/>
      <c r="G34" s="59"/>
      <c r="H34" s="56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2">
        <f t="shared" si="1"/>
        <v>0</v>
      </c>
      <c r="Q34" s="56">
        <f t="shared" si="0"/>
        <v>0</v>
      </c>
      <c r="R34" s="63"/>
      <c r="T34" s="64"/>
      <c r="U34" s="4"/>
      <c r="V34" s="4"/>
      <c r="W34" s="4"/>
      <c r="X34" s="52"/>
      <c r="Y34" s="51"/>
      <c r="Z34" s="51"/>
      <c r="AA34" s="4"/>
      <c r="AB34" s="4"/>
    </row>
    <row r="35" spans="1:28" s="3" customFormat="1" ht="15.75" x14ac:dyDescent="0.25">
      <c r="A35" s="53"/>
      <c r="B35" s="54" t="s">
        <v>34</v>
      </c>
      <c r="C35" s="59"/>
      <c r="D35" s="59"/>
      <c r="E35" s="59"/>
      <c r="F35" s="59"/>
      <c r="G35" s="59"/>
      <c r="H35" s="56">
        <v>636916.59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2">
        <f t="shared" si="1"/>
        <v>0</v>
      </c>
      <c r="Q35" s="56">
        <f t="shared" si="0"/>
        <v>636916.59</v>
      </c>
      <c r="R35" s="63"/>
      <c r="T35" s="64"/>
      <c r="U35" s="4"/>
      <c r="V35" s="4"/>
      <c r="W35" s="4"/>
      <c r="X35" s="52"/>
      <c r="Y35" s="51"/>
      <c r="Z35" s="51"/>
      <c r="AA35" s="4"/>
      <c r="AB35" s="4"/>
    </row>
    <row r="36" spans="1:28" s="3" customFormat="1" ht="15.75" x14ac:dyDescent="0.25">
      <c r="A36" s="53"/>
      <c r="B36" s="54" t="s">
        <v>35</v>
      </c>
      <c r="C36" s="59"/>
      <c r="D36" s="59"/>
      <c r="E36" s="59"/>
      <c r="F36" s="59"/>
      <c r="G36" s="59"/>
      <c r="H36" s="56">
        <v>242265.02999999994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2">
        <f t="shared" si="1"/>
        <v>0</v>
      </c>
      <c r="Q36" s="56">
        <f t="shared" si="0"/>
        <v>242265.02999999994</v>
      </c>
      <c r="R36" s="63"/>
      <c r="T36" s="64"/>
      <c r="U36" s="4"/>
      <c r="V36" s="4"/>
      <c r="W36" s="4"/>
      <c r="X36" s="52"/>
      <c r="Y36" s="51"/>
      <c r="Z36" s="51"/>
      <c r="AA36" s="4"/>
      <c r="AB36" s="4"/>
    </row>
    <row r="37" spans="1:28" s="3" customFormat="1" ht="15.75" x14ac:dyDescent="0.25">
      <c r="A37" s="53"/>
      <c r="B37" s="54" t="s">
        <v>36</v>
      </c>
      <c r="C37" s="59"/>
      <c r="D37" s="59"/>
      <c r="E37" s="59"/>
      <c r="F37" s="59"/>
      <c r="G37" s="59"/>
      <c r="H37" s="56">
        <v>96906.279999999984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2">
        <f t="shared" si="1"/>
        <v>0</v>
      </c>
      <c r="Q37" s="56">
        <f t="shared" si="0"/>
        <v>96906.279999999984</v>
      </c>
      <c r="R37" s="63"/>
      <c r="T37" s="64"/>
      <c r="U37" s="4"/>
      <c r="V37" s="4"/>
      <c r="W37" s="4"/>
      <c r="X37" s="52"/>
      <c r="Y37" s="51"/>
      <c r="Z37" s="51"/>
      <c r="AA37" s="4"/>
      <c r="AB37" s="4"/>
    </row>
    <row r="38" spans="1:28" s="3" customFormat="1" ht="15.75" x14ac:dyDescent="0.25">
      <c r="A38" s="53"/>
      <c r="B38" s="54" t="s">
        <v>37</v>
      </c>
      <c r="C38" s="59"/>
      <c r="D38" s="59"/>
      <c r="E38" s="59"/>
      <c r="F38" s="59"/>
      <c r="G38" s="59"/>
      <c r="H38" s="56">
        <v>194332.72000000003</v>
      </c>
      <c r="I38" s="61">
        <v>0</v>
      </c>
      <c r="J38" s="61">
        <v>16155.75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2">
        <f t="shared" si="1"/>
        <v>16155.75</v>
      </c>
      <c r="Q38" s="56">
        <f t="shared" si="0"/>
        <v>210488.47000000003</v>
      </c>
      <c r="R38" s="63"/>
      <c r="T38" s="64"/>
      <c r="U38" s="4"/>
      <c r="V38" s="4"/>
      <c r="W38" s="4"/>
      <c r="X38" s="52"/>
      <c r="Y38" s="51"/>
      <c r="Z38" s="51"/>
      <c r="AA38" s="4"/>
      <c r="AB38" s="4"/>
    </row>
    <row r="39" spans="1:28" s="3" customFormat="1" ht="15.75" x14ac:dyDescent="0.25">
      <c r="A39" s="53"/>
      <c r="B39" s="54" t="s">
        <v>38</v>
      </c>
      <c r="C39" s="59"/>
      <c r="D39" s="59"/>
      <c r="E39" s="59"/>
      <c r="F39" s="59"/>
      <c r="G39" s="59"/>
      <c r="H39" s="56">
        <v>187331.49</v>
      </c>
      <c r="I39" s="61">
        <v>0</v>
      </c>
      <c r="J39" s="61">
        <v>20393.759999999998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2">
        <f t="shared" si="1"/>
        <v>20393.759999999998</v>
      </c>
      <c r="Q39" s="56">
        <f t="shared" si="0"/>
        <v>207725.25</v>
      </c>
      <c r="R39" s="63"/>
      <c r="T39" s="64"/>
      <c r="U39" s="4"/>
      <c r="V39" s="4"/>
      <c r="W39" s="4"/>
      <c r="X39" s="52"/>
      <c r="Y39" s="51"/>
      <c r="Z39" s="51"/>
      <c r="AA39" s="4"/>
      <c r="AB39" s="4"/>
    </row>
    <row r="40" spans="1:28" s="3" customFormat="1" ht="15.75" x14ac:dyDescent="0.25">
      <c r="A40" s="53"/>
      <c r="B40" s="54" t="s">
        <v>39</v>
      </c>
      <c r="C40" s="59"/>
      <c r="D40" s="59"/>
      <c r="E40" s="59"/>
      <c r="F40" s="59"/>
      <c r="G40" s="59"/>
      <c r="H40" s="56">
        <v>107.33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2">
        <f t="shared" si="1"/>
        <v>0</v>
      </c>
      <c r="Q40" s="56">
        <f t="shared" si="0"/>
        <v>107.33</v>
      </c>
      <c r="R40" s="63"/>
      <c r="T40" s="64"/>
      <c r="U40" s="4"/>
      <c r="V40" s="4"/>
      <c r="W40" s="4"/>
      <c r="X40" s="52"/>
      <c r="Y40" s="51"/>
      <c r="Z40" s="51"/>
      <c r="AA40" s="4"/>
      <c r="AB40" s="4"/>
    </row>
    <row r="41" spans="1:28" s="3" customFormat="1" ht="15.75" x14ac:dyDescent="0.25">
      <c r="A41" s="53"/>
      <c r="B41" s="54" t="s">
        <v>40</v>
      </c>
      <c r="C41" s="59"/>
      <c r="D41" s="59"/>
      <c r="E41" s="59"/>
      <c r="F41" s="59"/>
      <c r="G41" s="59"/>
      <c r="H41" s="56">
        <v>303984.15000000002</v>
      </c>
      <c r="I41" s="61">
        <v>621</v>
      </c>
      <c r="J41" s="61">
        <v>271920.44000000006</v>
      </c>
      <c r="K41" s="61">
        <v>6210</v>
      </c>
      <c r="L41" s="61">
        <v>18873.23</v>
      </c>
      <c r="M41" s="61">
        <v>621</v>
      </c>
      <c r="N41" s="61">
        <v>3726</v>
      </c>
      <c r="O41" s="61">
        <v>3987.72</v>
      </c>
      <c r="P41" s="62">
        <f t="shared" si="1"/>
        <v>305959.39</v>
      </c>
      <c r="Q41" s="56">
        <f t="shared" si="0"/>
        <v>609943.54</v>
      </c>
      <c r="R41" s="63"/>
      <c r="T41" s="64"/>
      <c r="U41" s="4"/>
      <c r="V41" s="4"/>
      <c r="W41" s="4"/>
      <c r="X41" s="52"/>
      <c r="Y41" s="51"/>
      <c r="Z41" s="51"/>
      <c r="AA41" s="4"/>
      <c r="AB41" s="4"/>
    </row>
    <row r="42" spans="1:28" s="3" customFormat="1" ht="15.75" x14ac:dyDescent="0.25">
      <c r="A42" s="53"/>
      <c r="B42" s="54" t="s">
        <v>41</v>
      </c>
      <c r="C42" s="59"/>
      <c r="D42" s="59"/>
      <c r="E42" s="59"/>
      <c r="F42" s="59"/>
      <c r="G42" s="59"/>
      <c r="H42" s="56">
        <v>2000</v>
      </c>
      <c r="I42" s="61">
        <v>0</v>
      </c>
      <c r="J42" s="61">
        <v>0</v>
      </c>
      <c r="K42" s="61">
        <v>0</v>
      </c>
      <c r="L42" s="61">
        <v>38872.82</v>
      </c>
      <c r="M42" s="61">
        <v>0</v>
      </c>
      <c r="N42" s="61">
        <v>0</v>
      </c>
      <c r="O42" s="61">
        <v>0</v>
      </c>
      <c r="P42" s="62">
        <f t="shared" si="1"/>
        <v>38872.82</v>
      </c>
      <c r="Q42" s="56">
        <f t="shared" si="0"/>
        <v>40872.82</v>
      </c>
      <c r="R42" s="63"/>
      <c r="T42" s="4"/>
      <c r="U42" s="4"/>
      <c r="V42" s="4"/>
      <c r="W42" s="4"/>
      <c r="X42" s="52"/>
      <c r="Y42" s="51"/>
      <c r="Z42" s="51"/>
      <c r="AA42" s="4"/>
      <c r="AB42" s="4"/>
    </row>
    <row r="43" spans="1:28" s="3" customFormat="1" ht="15.75" x14ac:dyDescent="0.25">
      <c r="A43" s="53"/>
      <c r="B43" s="54" t="s">
        <v>42</v>
      </c>
      <c r="C43" s="59"/>
      <c r="D43" s="59"/>
      <c r="E43" s="59"/>
      <c r="F43" s="59"/>
      <c r="G43" s="59"/>
      <c r="H43" s="56"/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2">
        <f t="shared" si="1"/>
        <v>0</v>
      </c>
      <c r="Q43" s="56"/>
      <c r="R43" s="63"/>
      <c r="T43" s="4"/>
      <c r="U43" s="4"/>
      <c r="V43" s="4"/>
      <c r="W43" s="4"/>
      <c r="X43" s="52"/>
      <c r="Y43" s="51"/>
      <c r="Z43" s="51"/>
      <c r="AA43" s="4"/>
      <c r="AB43" s="4"/>
    </row>
    <row r="44" spans="1:28" s="3" customFormat="1" ht="15.75" x14ac:dyDescent="0.25">
      <c r="A44" s="53"/>
      <c r="B44" s="54"/>
      <c r="C44" s="59"/>
      <c r="D44" s="59"/>
      <c r="E44" s="59"/>
      <c r="F44" s="59"/>
      <c r="G44" s="59"/>
      <c r="H44" s="56"/>
      <c r="I44" s="62"/>
      <c r="J44" s="62"/>
      <c r="K44" s="62"/>
      <c r="L44" s="62"/>
      <c r="M44" s="62"/>
      <c r="N44" s="62"/>
      <c r="O44" s="62"/>
      <c r="P44" s="56"/>
      <c r="Q44" s="56"/>
      <c r="R44" s="63"/>
      <c r="T44" s="4"/>
      <c r="U44" s="4"/>
      <c r="V44" s="4"/>
      <c r="W44" s="4"/>
      <c r="X44" s="52"/>
      <c r="Y44" s="51"/>
      <c r="Z44" s="51"/>
      <c r="AA44" s="4"/>
      <c r="AB44" s="4"/>
    </row>
    <row r="45" spans="1:28" s="51" customFormat="1" ht="15.75" x14ac:dyDescent="0.25">
      <c r="A45" s="58"/>
      <c r="B45" s="55" t="s">
        <v>43</v>
      </c>
      <c r="C45" s="59" t="e">
        <f>+#REF!</f>
        <v>#REF!</v>
      </c>
      <c r="D45" s="59"/>
      <c r="E45" s="59" t="e">
        <f>SUM(C45:D45)</f>
        <v>#REF!</v>
      </c>
      <c r="F45" s="59">
        <v>160588.48000000001</v>
      </c>
      <c r="G45" s="59"/>
      <c r="H45" s="59">
        <f>SUM(H46:H82)</f>
        <v>160588.48000000001</v>
      </c>
      <c r="I45" s="59"/>
      <c r="J45" s="59"/>
      <c r="K45" s="59"/>
      <c r="L45" s="59"/>
      <c r="M45" s="59"/>
      <c r="N45" s="59"/>
      <c r="O45" s="59"/>
      <c r="P45" s="59">
        <f>SUM(P46:P82)</f>
        <v>237235.93000000005</v>
      </c>
      <c r="Q45" s="59">
        <f t="shared" ref="Q45:Q82" si="2">P45+H45</f>
        <v>397824.41000000003</v>
      </c>
      <c r="R45" s="60" t="e">
        <f>C45+F45-Q45</f>
        <v>#REF!</v>
      </c>
      <c r="T45" s="66"/>
      <c r="U45" s="66"/>
      <c r="V45" s="66">
        <f>+T45+U45</f>
        <v>0</v>
      </c>
      <c r="W45" s="52"/>
      <c r="X45" s="52"/>
      <c r="AA45" s="52"/>
      <c r="AB45" s="52"/>
    </row>
    <row r="46" spans="1:28" s="3" customFormat="1" ht="15.75" x14ac:dyDescent="0.25">
      <c r="A46" s="53"/>
      <c r="B46" s="54" t="s">
        <v>44</v>
      </c>
      <c r="C46" s="59"/>
      <c r="D46" s="59"/>
      <c r="E46" s="59"/>
      <c r="F46" s="59"/>
      <c r="G46" s="59"/>
      <c r="H46" s="56">
        <v>7016.03</v>
      </c>
      <c r="I46" s="68">
        <v>291.85999999999996</v>
      </c>
      <c r="J46" s="69">
        <v>28220.63</v>
      </c>
      <c r="K46" s="69">
        <v>2873.44</v>
      </c>
      <c r="L46" s="68">
        <v>4796.7000000000007</v>
      </c>
      <c r="M46" s="69">
        <v>3938.0800000000008</v>
      </c>
      <c r="N46" s="69">
        <v>2728.4400000000005</v>
      </c>
      <c r="O46" s="69">
        <v>0</v>
      </c>
      <c r="P46" s="62">
        <f>SUM(I46:O46)</f>
        <v>42849.150000000009</v>
      </c>
      <c r="Q46" s="56">
        <f t="shared" si="2"/>
        <v>49865.180000000008</v>
      </c>
      <c r="R46" s="63"/>
      <c r="T46" s="65"/>
      <c r="U46" s="4"/>
      <c r="V46" s="4"/>
      <c r="W46" s="4"/>
      <c r="X46" s="52"/>
      <c r="Y46" s="51"/>
      <c r="Z46" s="51"/>
      <c r="AA46" s="4"/>
      <c r="AB46" s="4"/>
    </row>
    <row r="47" spans="1:28" s="3" customFormat="1" ht="12.75" hidden="1" customHeight="1" x14ac:dyDescent="0.25">
      <c r="A47" s="53"/>
      <c r="B47" s="54" t="s">
        <v>45</v>
      </c>
      <c r="C47" s="59"/>
      <c r="D47" s="59"/>
      <c r="E47" s="59"/>
      <c r="F47" s="59"/>
      <c r="G47" s="59"/>
      <c r="H47" s="56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2">
        <f t="shared" ref="P47:P82" si="3">SUM(I47:O47)</f>
        <v>0</v>
      </c>
      <c r="Q47" s="56">
        <f t="shared" si="2"/>
        <v>0</v>
      </c>
      <c r="R47" s="63"/>
      <c r="T47" s="4"/>
      <c r="U47" s="4"/>
      <c r="V47" s="4"/>
      <c r="W47" s="4"/>
      <c r="X47" s="52"/>
      <c r="Y47" s="51"/>
      <c r="Z47" s="51"/>
      <c r="AA47" s="4"/>
      <c r="AB47" s="4"/>
    </row>
    <row r="48" spans="1:28" s="3" customFormat="1" ht="12.75" hidden="1" customHeight="1" x14ac:dyDescent="0.25">
      <c r="A48" s="53"/>
      <c r="B48" s="54" t="s">
        <v>46</v>
      </c>
      <c r="C48" s="59"/>
      <c r="D48" s="59"/>
      <c r="E48" s="59"/>
      <c r="F48" s="59"/>
      <c r="G48" s="59"/>
      <c r="H48" s="56">
        <v>0</v>
      </c>
      <c r="I48" s="69">
        <v>0</v>
      </c>
      <c r="J48" s="69">
        <v>0</v>
      </c>
      <c r="K48" s="69">
        <v>0</v>
      </c>
      <c r="L48" s="68">
        <v>0</v>
      </c>
      <c r="M48" s="69">
        <v>0</v>
      </c>
      <c r="N48" s="69">
        <v>0</v>
      </c>
      <c r="O48" s="69">
        <v>0</v>
      </c>
      <c r="P48" s="62">
        <f t="shared" si="3"/>
        <v>0</v>
      </c>
      <c r="Q48" s="56">
        <f t="shared" si="2"/>
        <v>0</v>
      </c>
      <c r="R48" s="63"/>
      <c r="T48" s="4"/>
      <c r="U48" s="4"/>
      <c r="V48" s="4"/>
      <c r="W48" s="4"/>
      <c r="X48" s="52"/>
      <c r="Y48" s="51"/>
      <c r="Z48" s="51"/>
      <c r="AA48" s="4"/>
      <c r="AB48" s="4"/>
    </row>
    <row r="49" spans="1:28" s="3" customFormat="1" ht="15.75" x14ac:dyDescent="0.25">
      <c r="A49" s="53"/>
      <c r="B49" s="54" t="s">
        <v>47</v>
      </c>
      <c r="C49" s="59"/>
      <c r="D49" s="59"/>
      <c r="E49" s="59"/>
      <c r="F49" s="59"/>
      <c r="G49" s="59"/>
      <c r="H49" s="56">
        <v>1673.88</v>
      </c>
      <c r="I49" s="69">
        <v>0</v>
      </c>
      <c r="J49" s="69">
        <v>6285.46</v>
      </c>
      <c r="K49" s="69">
        <v>5058.18</v>
      </c>
      <c r="L49" s="69">
        <v>5143.4399999999996</v>
      </c>
      <c r="M49" s="69">
        <v>1222.6400000000001</v>
      </c>
      <c r="N49" s="69">
        <v>0</v>
      </c>
      <c r="O49" s="69">
        <v>0</v>
      </c>
      <c r="P49" s="62">
        <f t="shared" si="3"/>
        <v>17709.719999999998</v>
      </c>
      <c r="Q49" s="56">
        <f t="shared" si="2"/>
        <v>19383.599999999999</v>
      </c>
      <c r="R49" s="63"/>
      <c r="T49" s="4"/>
      <c r="U49" s="4"/>
      <c r="V49" s="4"/>
      <c r="W49" s="4"/>
      <c r="X49" s="52"/>
      <c r="Y49" s="51"/>
      <c r="Z49" s="51"/>
      <c r="AA49" s="4"/>
      <c r="AB49" s="4"/>
    </row>
    <row r="50" spans="1:28" s="3" customFormat="1" ht="15.75" hidden="1" x14ac:dyDescent="0.25">
      <c r="A50" s="53"/>
      <c r="B50" s="54" t="s">
        <v>48</v>
      </c>
      <c r="C50" s="59"/>
      <c r="D50" s="59"/>
      <c r="E50" s="59"/>
      <c r="F50" s="59"/>
      <c r="G50" s="59"/>
      <c r="H50" s="56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2">
        <f t="shared" si="3"/>
        <v>0</v>
      </c>
      <c r="Q50" s="56">
        <f t="shared" si="2"/>
        <v>0</v>
      </c>
      <c r="R50" s="63"/>
      <c r="T50" s="4"/>
      <c r="U50" s="4"/>
      <c r="V50" s="4"/>
      <c r="W50" s="4"/>
      <c r="X50" s="52"/>
      <c r="Y50" s="51"/>
      <c r="Z50" s="51"/>
      <c r="AA50" s="4"/>
      <c r="AB50" s="4"/>
    </row>
    <row r="51" spans="1:28" s="3" customFormat="1" ht="15.75" x14ac:dyDescent="0.25">
      <c r="A51" s="53"/>
      <c r="B51" s="54" t="s">
        <v>49</v>
      </c>
      <c r="C51" s="59"/>
      <c r="D51" s="59"/>
      <c r="E51" s="59"/>
      <c r="F51" s="59"/>
      <c r="G51" s="59"/>
      <c r="H51" s="56">
        <v>56682.539999999994</v>
      </c>
      <c r="I51" s="69">
        <v>0</v>
      </c>
      <c r="J51" s="69">
        <v>2670.3199999999993</v>
      </c>
      <c r="K51" s="68">
        <v>0</v>
      </c>
      <c r="L51" s="69">
        <v>0</v>
      </c>
      <c r="M51" s="69">
        <v>0</v>
      </c>
      <c r="N51" s="69">
        <v>0</v>
      </c>
      <c r="O51" s="69">
        <v>0</v>
      </c>
      <c r="P51" s="62">
        <f t="shared" si="3"/>
        <v>2670.3199999999993</v>
      </c>
      <c r="Q51" s="56">
        <f t="shared" si="2"/>
        <v>59352.859999999993</v>
      </c>
      <c r="R51" s="63"/>
      <c r="T51" s="4"/>
      <c r="U51" s="4"/>
      <c r="V51" s="4"/>
      <c r="W51" s="4"/>
      <c r="X51" s="52"/>
      <c r="Y51" s="51"/>
      <c r="Z51" s="51"/>
      <c r="AA51" s="4"/>
      <c r="AB51" s="4"/>
    </row>
    <row r="52" spans="1:28" s="3" customFormat="1" ht="14.25" customHeight="1" x14ac:dyDescent="0.25">
      <c r="A52" s="53"/>
      <c r="B52" s="54" t="s">
        <v>50</v>
      </c>
      <c r="C52" s="59"/>
      <c r="D52" s="59"/>
      <c r="E52" s="59"/>
      <c r="F52" s="59"/>
      <c r="G52" s="59"/>
      <c r="H52" s="56">
        <v>4712.62</v>
      </c>
      <c r="I52" s="68">
        <v>0</v>
      </c>
      <c r="J52" s="69">
        <v>6148.43</v>
      </c>
      <c r="K52" s="68">
        <v>0</v>
      </c>
      <c r="L52" s="68">
        <v>0</v>
      </c>
      <c r="M52" s="68">
        <v>0</v>
      </c>
      <c r="N52" s="68">
        <v>1155</v>
      </c>
      <c r="O52" s="69">
        <v>0</v>
      </c>
      <c r="P52" s="62">
        <f t="shared" si="3"/>
        <v>7303.43</v>
      </c>
      <c r="Q52" s="56">
        <f t="shared" si="2"/>
        <v>12016.05</v>
      </c>
      <c r="R52" s="63"/>
      <c r="T52" s="4"/>
      <c r="U52" s="4"/>
      <c r="V52" s="4"/>
      <c r="W52" s="4"/>
      <c r="X52" s="52"/>
      <c r="Y52" s="51"/>
      <c r="Z52" s="51"/>
      <c r="AA52" s="4"/>
      <c r="AB52" s="4"/>
    </row>
    <row r="53" spans="1:28" s="3" customFormat="1" ht="14.25" hidden="1" customHeight="1" x14ac:dyDescent="0.25">
      <c r="A53" s="53"/>
      <c r="B53" s="70" t="s">
        <v>51</v>
      </c>
      <c r="C53" s="59"/>
      <c r="D53" s="59"/>
      <c r="E53" s="59"/>
      <c r="F53" s="59"/>
      <c r="G53" s="59"/>
      <c r="H53" s="56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2">
        <f t="shared" si="3"/>
        <v>0</v>
      </c>
      <c r="Q53" s="71">
        <f t="shared" si="2"/>
        <v>0</v>
      </c>
      <c r="R53" s="63"/>
      <c r="T53" s="4"/>
      <c r="U53" s="4"/>
      <c r="V53" s="4"/>
      <c r="W53" s="4"/>
      <c r="X53" s="52"/>
      <c r="Y53" s="51"/>
      <c r="Z53" s="51"/>
      <c r="AA53" s="4"/>
      <c r="AB53" s="4"/>
    </row>
    <row r="54" spans="1:28" s="3" customFormat="1" ht="14.25" customHeight="1" x14ac:dyDescent="0.25">
      <c r="A54" s="53"/>
      <c r="B54" s="70" t="s">
        <v>52</v>
      </c>
      <c r="C54" s="59"/>
      <c r="D54" s="59"/>
      <c r="E54" s="59"/>
      <c r="F54" s="59"/>
      <c r="G54" s="59"/>
      <c r="H54" s="56">
        <v>8539</v>
      </c>
      <c r="I54" s="69">
        <v>334</v>
      </c>
      <c r="J54" s="69">
        <v>0</v>
      </c>
      <c r="K54" s="69">
        <v>0</v>
      </c>
      <c r="L54" s="69">
        <v>5595.89</v>
      </c>
      <c r="M54" s="69">
        <v>0</v>
      </c>
      <c r="N54" s="69">
        <v>0</v>
      </c>
      <c r="O54" s="69">
        <v>0</v>
      </c>
      <c r="P54" s="62">
        <f t="shared" si="3"/>
        <v>5929.89</v>
      </c>
      <c r="Q54" s="71">
        <f t="shared" si="2"/>
        <v>14468.89</v>
      </c>
      <c r="R54" s="63"/>
      <c r="T54" s="4"/>
      <c r="U54" s="4"/>
      <c r="V54" s="4"/>
      <c r="W54" s="4"/>
      <c r="X54" s="52"/>
      <c r="Y54" s="51"/>
      <c r="Z54" s="51"/>
      <c r="AA54" s="4"/>
      <c r="AB54" s="4"/>
    </row>
    <row r="55" spans="1:28" s="3" customFormat="1" ht="14.25" customHeight="1" x14ac:dyDescent="0.25">
      <c r="A55" s="53"/>
      <c r="B55" s="70" t="s">
        <v>53</v>
      </c>
      <c r="C55" s="59"/>
      <c r="D55" s="59"/>
      <c r="E55" s="59"/>
      <c r="F55" s="59"/>
      <c r="G55" s="59"/>
      <c r="H55" s="56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v>1261.1400000000001</v>
      </c>
      <c r="P55" s="62">
        <f t="shared" si="3"/>
        <v>1261.1400000000001</v>
      </c>
      <c r="Q55" s="71">
        <f t="shared" si="2"/>
        <v>1261.1400000000001</v>
      </c>
      <c r="R55" s="63"/>
      <c r="T55" s="4"/>
      <c r="U55" s="4"/>
      <c r="V55" s="4"/>
      <c r="W55" s="4"/>
      <c r="X55" s="52"/>
      <c r="Y55" s="52"/>
      <c r="Z55" s="52"/>
      <c r="AA55" s="4"/>
      <c r="AB55" s="4"/>
    </row>
    <row r="56" spans="1:28" s="3" customFormat="1" ht="14.25" hidden="1" customHeight="1" x14ac:dyDescent="0.25">
      <c r="A56" s="53"/>
      <c r="B56" s="70" t="s">
        <v>54</v>
      </c>
      <c r="C56" s="59"/>
      <c r="D56" s="59"/>
      <c r="E56" s="59"/>
      <c r="F56" s="59"/>
      <c r="G56" s="59"/>
      <c r="H56" s="56">
        <v>0</v>
      </c>
      <c r="I56" s="69">
        <v>0</v>
      </c>
      <c r="J56" s="68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2">
        <f t="shared" si="3"/>
        <v>0</v>
      </c>
      <c r="Q56" s="71">
        <f t="shared" si="2"/>
        <v>0</v>
      </c>
      <c r="R56" s="63"/>
      <c r="T56" s="4"/>
      <c r="U56" s="4"/>
      <c r="V56" s="4"/>
      <c r="W56" s="4"/>
      <c r="X56" s="52"/>
      <c r="Y56" s="52"/>
      <c r="Z56" s="52"/>
      <c r="AA56" s="4"/>
      <c r="AB56" s="4"/>
    </row>
    <row r="57" spans="1:28" s="3" customFormat="1" ht="14.25" hidden="1" customHeight="1" x14ac:dyDescent="0.25">
      <c r="A57" s="53"/>
      <c r="B57" s="70" t="s">
        <v>55</v>
      </c>
      <c r="C57" s="59"/>
      <c r="D57" s="59"/>
      <c r="E57" s="59"/>
      <c r="F57" s="59"/>
      <c r="G57" s="59"/>
      <c r="H57" s="56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v>0</v>
      </c>
      <c r="P57" s="62">
        <f t="shared" si="3"/>
        <v>0</v>
      </c>
      <c r="Q57" s="71">
        <f t="shared" si="2"/>
        <v>0</v>
      </c>
      <c r="R57" s="63"/>
      <c r="T57" s="4"/>
      <c r="U57" s="4"/>
      <c r="V57" s="4"/>
      <c r="W57" s="4"/>
      <c r="X57" s="52"/>
      <c r="Y57" s="52"/>
      <c r="Z57" s="52"/>
      <c r="AA57" s="4"/>
      <c r="AB57" s="4"/>
    </row>
    <row r="58" spans="1:28" s="3" customFormat="1" ht="14.25" hidden="1" customHeight="1" x14ac:dyDescent="0.25">
      <c r="A58" s="53"/>
      <c r="B58" s="70" t="s">
        <v>56</v>
      </c>
      <c r="C58" s="59"/>
      <c r="D58" s="59"/>
      <c r="E58" s="59"/>
      <c r="F58" s="59"/>
      <c r="G58" s="59"/>
      <c r="H58" s="56">
        <v>0</v>
      </c>
      <c r="I58" s="68">
        <v>0</v>
      </c>
      <c r="J58" s="69">
        <v>0</v>
      </c>
      <c r="K58" s="68">
        <v>0</v>
      </c>
      <c r="L58" s="69">
        <v>0</v>
      </c>
      <c r="M58" s="69">
        <v>0</v>
      </c>
      <c r="N58" s="69">
        <v>0</v>
      </c>
      <c r="O58" s="69">
        <v>0</v>
      </c>
      <c r="P58" s="62">
        <f t="shared" si="3"/>
        <v>0</v>
      </c>
      <c r="Q58" s="71">
        <f t="shared" si="2"/>
        <v>0</v>
      </c>
      <c r="R58" s="63"/>
      <c r="T58" s="4"/>
      <c r="U58" s="4"/>
      <c r="V58" s="4"/>
      <c r="W58" s="4"/>
      <c r="X58" s="52"/>
      <c r="Y58" s="52"/>
      <c r="Z58" s="52"/>
      <c r="AA58" s="4"/>
      <c r="AB58" s="4"/>
    </row>
    <row r="59" spans="1:28" s="3" customFormat="1" ht="13.5" hidden="1" customHeight="1" x14ac:dyDescent="0.25">
      <c r="A59" s="53"/>
      <c r="B59" s="70" t="s">
        <v>57</v>
      </c>
      <c r="C59" s="59"/>
      <c r="D59" s="59"/>
      <c r="E59" s="59"/>
      <c r="F59" s="59"/>
      <c r="G59" s="59"/>
      <c r="H59" s="56">
        <v>0</v>
      </c>
      <c r="I59" s="68">
        <v>0</v>
      </c>
      <c r="J59" s="69">
        <v>0</v>
      </c>
      <c r="K59" s="68">
        <v>0</v>
      </c>
      <c r="L59" s="69">
        <v>0</v>
      </c>
      <c r="M59" s="69">
        <v>0</v>
      </c>
      <c r="N59" s="69">
        <v>0</v>
      </c>
      <c r="O59" s="68">
        <v>0</v>
      </c>
      <c r="P59" s="62">
        <f t="shared" si="3"/>
        <v>0</v>
      </c>
      <c r="Q59" s="71">
        <f t="shared" si="2"/>
        <v>0</v>
      </c>
      <c r="R59" s="63"/>
      <c r="T59" s="4"/>
      <c r="U59" s="4"/>
      <c r="V59" s="4"/>
      <c r="W59" s="4"/>
      <c r="X59" s="52"/>
      <c r="Y59" s="52"/>
      <c r="Z59" s="52"/>
      <c r="AA59" s="4"/>
      <c r="AB59" s="4"/>
    </row>
    <row r="60" spans="1:28" s="3" customFormat="1" ht="14.25" hidden="1" customHeight="1" x14ac:dyDescent="0.25">
      <c r="A60" s="53"/>
      <c r="B60" s="70" t="s">
        <v>58</v>
      </c>
      <c r="C60" s="59"/>
      <c r="D60" s="59"/>
      <c r="E60" s="59"/>
      <c r="F60" s="59"/>
      <c r="G60" s="59"/>
      <c r="H60" s="56">
        <v>0</v>
      </c>
      <c r="I60" s="68">
        <v>0</v>
      </c>
      <c r="J60" s="69">
        <v>0</v>
      </c>
      <c r="K60" s="68">
        <v>0</v>
      </c>
      <c r="L60" s="69">
        <v>0</v>
      </c>
      <c r="M60" s="69">
        <v>0</v>
      </c>
      <c r="N60" s="69">
        <v>0</v>
      </c>
      <c r="O60" s="68">
        <v>0</v>
      </c>
      <c r="P60" s="62">
        <f t="shared" si="3"/>
        <v>0</v>
      </c>
      <c r="Q60" s="71">
        <f t="shared" si="2"/>
        <v>0</v>
      </c>
      <c r="R60" s="63"/>
      <c r="T60" s="4"/>
      <c r="U60" s="4"/>
      <c r="V60" s="4"/>
      <c r="W60" s="4"/>
      <c r="X60" s="52"/>
      <c r="Y60" s="52"/>
      <c r="Z60" s="52"/>
      <c r="AA60" s="4"/>
      <c r="AB60" s="4"/>
    </row>
    <row r="61" spans="1:28" s="3" customFormat="1" ht="14.25" hidden="1" customHeight="1" x14ac:dyDescent="0.25">
      <c r="A61" s="53"/>
      <c r="B61" s="70" t="s">
        <v>59</v>
      </c>
      <c r="C61" s="59"/>
      <c r="D61" s="59"/>
      <c r="E61" s="59"/>
      <c r="F61" s="59"/>
      <c r="G61" s="59"/>
      <c r="H61" s="56">
        <v>0</v>
      </c>
      <c r="I61" s="68">
        <v>0</v>
      </c>
      <c r="J61" s="69">
        <v>0</v>
      </c>
      <c r="K61" s="68">
        <v>0</v>
      </c>
      <c r="L61" s="69">
        <v>0</v>
      </c>
      <c r="M61" s="69">
        <v>0</v>
      </c>
      <c r="N61" s="69">
        <v>0</v>
      </c>
      <c r="O61" s="68">
        <v>0</v>
      </c>
      <c r="P61" s="62">
        <f t="shared" si="3"/>
        <v>0</v>
      </c>
      <c r="Q61" s="71">
        <f t="shared" si="2"/>
        <v>0</v>
      </c>
      <c r="R61" s="63"/>
      <c r="T61" s="4"/>
      <c r="U61" s="4"/>
      <c r="V61" s="4"/>
      <c r="W61" s="4"/>
      <c r="X61" s="52"/>
      <c r="Y61" s="52"/>
      <c r="Z61" s="52"/>
      <c r="AA61" s="4"/>
      <c r="AB61" s="4"/>
    </row>
    <row r="62" spans="1:28" s="3" customFormat="1" ht="14.25" customHeight="1" x14ac:dyDescent="0.25">
      <c r="A62" s="53"/>
      <c r="B62" s="70" t="s">
        <v>60</v>
      </c>
      <c r="C62" s="59"/>
      <c r="D62" s="59"/>
      <c r="E62" s="59"/>
      <c r="F62" s="59"/>
      <c r="G62" s="59"/>
      <c r="H62" s="56">
        <v>9307.35</v>
      </c>
      <c r="I62" s="68">
        <v>0</v>
      </c>
      <c r="J62" s="69">
        <v>765.6</v>
      </c>
      <c r="K62" s="68">
        <v>0</v>
      </c>
      <c r="L62" s="69">
        <v>20354.02</v>
      </c>
      <c r="M62" s="69">
        <v>0</v>
      </c>
      <c r="N62" s="69">
        <v>775.28</v>
      </c>
      <c r="O62" s="68">
        <v>26</v>
      </c>
      <c r="P62" s="62">
        <f t="shared" si="3"/>
        <v>21920.899999999998</v>
      </c>
      <c r="Q62" s="71">
        <f t="shared" si="2"/>
        <v>31228.25</v>
      </c>
      <c r="R62" s="63"/>
      <c r="T62" s="4"/>
      <c r="U62" s="4"/>
      <c r="V62" s="4"/>
      <c r="W62" s="4"/>
      <c r="X62" s="52"/>
      <c r="Y62" s="52"/>
      <c r="Z62" s="52"/>
      <c r="AA62" s="4"/>
      <c r="AB62" s="4"/>
    </row>
    <row r="63" spans="1:28" s="3" customFormat="1" ht="14.25" customHeight="1" x14ac:dyDescent="0.25">
      <c r="A63" s="53"/>
      <c r="B63" s="70" t="s">
        <v>61</v>
      </c>
      <c r="C63" s="59"/>
      <c r="D63" s="59"/>
      <c r="E63" s="59"/>
      <c r="F63" s="59"/>
      <c r="G63" s="59"/>
      <c r="H63" s="56">
        <v>0</v>
      </c>
      <c r="I63" s="69">
        <v>0</v>
      </c>
      <c r="J63" s="69">
        <v>623</v>
      </c>
      <c r="K63" s="69">
        <v>0</v>
      </c>
      <c r="L63" s="69">
        <v>1910.19</v>
      </c>
      <c r="M63" s="69">
        <v>0</v>
      </c>
      <c r="N63" s="69">
        <v>0</v>
      </c>
      <c r="O63" s="68">
        <v>0</v>
      </c>
      <c r="P63" s="62">
        <f t="shared" si="3"/>
        <v>2533.19</v>
      </c>
      <c r="Q63" s="71">
        <f t="shared" si="2"/>
        <v>2533.19</v>
      </c>
      <c r="R63" s="63"/>
      <c r="T63" s="4"/>
      <c r="U63" s="4"/>
      <c r="V63" s="4"/>
      <c r="W63" s="4"/>
      <c r="X63" s="52"/>
      <c r="Y63" s="52"/>
      <c r="Z63" s="52"/>
      <c r="AA63" s="4"/>
      <c r="AB63" s="4"/>
    </row>
    <row r="64" spans="1:28" s="3" customFormat="1" ht="14.25" hidden="1" customHeight="1" x14ac:dyDescent="0.25">
      <c r="A64" s="53"/>
      <c r="B64" s="70" t="s">
        <v>62</v>
      </c>
      <c r="C64" s="59"/>
      <c r="D64" s="59"/>
      <c r="E64" s="59"/>
      <c r="F64" s="59"/>
      <c r="G64" s="59"/>
      <c r="H64" s="56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2">
        <f t="shared" si="3"/>
        <v>0</v>
      </c>
      <c r="Q64" s="71">
        <f t="shared" si="2"/>
        <v>0</v>
      </c>
      <c r="R64" s="63"/>
      <c r="S64" s="4"/>
      <c r="T64" s="4"/>
      <c r="U64" s="4"/>
      <c r="V64" s="4"/>
      <c r="W64" s="4"/>
      <c r="X64" s="52"/>
      <c r="Y64" s="52"/>
      <c r="Z64" s="52"/>
      <c r="AA64" s="4"/>
      <c r="AB64" s="4"/>
    </row>
    <row r="65" spans="1:28" s="3" customFormat="1" ht="15.75" x14ac:dyDescent="0.25">
      <c r="A65" s="53"/>
      <c r="B65" s="70" t="s">
        <v>63</v>
      </c>
      <c r="C65" s="59"/>
      <c r="D65" s="59"/>
      <c r="E65" s="59"/>
      <c r="F65" s="59"/>
      <c r="G65" s="59"/>
      <c r="H65" s="56">
        <v>30847.79</v>
      </c>
      <c r="I65" s="69">
        <v>0</v>
      </c>
      <c r="J65" s="69">
        <v>3849.39</v>
      </c>
      <c r="K65" s="69">
        <v>431.52</v>
      </c>
      <c r="L65" s="69">
        <v>65575.700000000012</v>
      </c>
      <c r="M65" s="69">
        <v>0</v>
      </c>
      <c r="N65" s="69">
        <v>0</v>
      </c>
      <c r="O65" s="69">
        <v>0</v>
      </c>
      <c r="P65" s="62">
        <f t="shared" si="3"/>
        <v>69856.610000000015</v>
      </c>
      <c r="Q65" s="71">
        <f t="shared" si="2"/>
        <v>100704.40000000002</v>
      </c>
      <c r="R65" s="63"/>
      <c r="S65" s="4"/>
      <c r="T65" s="4"/>
      <c r="U65" s="4"/>
      <c r="V65" s="4"/>
      <c r="W65" s="4"/>
      <c r="X65" s="52"/>
      <c r="Y65" s="52"/>
      <c r="Z65" s="52"/>
      <c r="AA65" s="4"/>
      <c r="AB65" s="4"/>
    </row>
    <row r="66" spans="1:28" s="3" customFormat="1" ht="15.75" x14ac:dyDescent="0.25">
      <c r="A66" s="53"/>
      <c r="B66" s="70" t="s">
        <v>64</v>
      </c>
      <c r="C66" s="59"/>
      <c r="D66" s="59"/>
      <c r="E66" s="59"/>
      <c r="F66" s="59"/>
      <c r="G66" s="59"/>
      <c r="H66" s="56">
        <v>1972</v>
      </c>
      <c r="I66" s="69">
        <v>0</v>
      </c>
      <c r="J66" s="69">
        <v>0</v>
      </c>
      <c r="K66" s="69">
        <v>0</v>
      </c>
      <c r="L66" s="69">
        <v>2024.2000000000003</v>
      </c>
      <c r="M66" s="69">
        <v>0</v>
      </c>
      <c r="N66" s="69">
        <v>0</v>
      </c>
      <c r="O66" s="69">
        <v>0</v>
      </c>
      <c r="P66" s="62">
        <f t="shared" si="3"/>
        <v>2024.2000000000003</v>
      </c>
      <c r="Q66" s="71">
        <f t="shared" si="2"/>
        <v>3996.2000000000003</v>
      </c>
      <c r="R66" s="63"/>
      <c r="S66" s="4"/>
      <c r="T66" s="4"/>
      <c r="U66" s="4"/>
      <c r="V66" s="4"/>
      <c r="W66" s="4"/>
      <c r="X66" s="52"/>
      <c r="Y66" s="52"/>
      <c r="Z66" s="52"/>
      <c r="AA66" s="4"/>
      <c r="AB66" s="4"/>
    </row>
    <row r="67" spans="1:28" s="3" customFormat="1" ht="15.75" x14ac:dyDescent="0.25">
      <c r="A67" s="53"/>
      <c r="B67" s="70" t="s">
        <v>65</v>
      </c>
      <c r="C67" s="59"/>
      <c r="D67" s="59"/>
      <c r="E67" s="59"/>
      <c r="F67" s="59"/>
      <c r="G67" s="59"/>
      <c r="H67" s="56">
        <v>16449.86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2">
        <f t="shared" si="3"/>
        <v>0</v>
      </c>
      <c r="Q67" s="71">
        <f t="shared" si="2"/>
        <v>16449.86</v>
      </c>
      <c r="R67" s="63"/>
      <c r="S67" s="4"/>
      <c r="T67" s="4"/>
      <c r="U67" s="4"/>
      <c r="V67" s="4"/>
      <c r="W67" s="4"/>
      <c r="X67" s="52"/>
      <c r="Y67" s="52"/>
      <c r="Z67" s="52"/>
      <c r="AA67" s="4"/>
      <c r="AB67" s="4"/>
    </row>
    <row r="68" spans="1:28" s="3" customFormat="1" ht="12.75" hidden="1" customHeight="1" x14ac:dyDescent="0.25">
      <c r="A68" s="53"/>
      <c r="B68" s="70" t="s">
        <v>66</v>
      </c>
      <c r="C68" s="59"/>
      <c r="D68" s="59"/>
      <c r="E68" s="59"/>
      <c r="F68" s="59"/>
      <c r="G68" s="59"/>
      <c r="H68" s="56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2">
        <f t="shared" si="3"/>
        <v>0</v>
      </c>
      <c r="Q68" s="71">
        <f t="shared" si="2"/>
        <v>0</v>
      </c>
      <c r="R68" s="63"/>
      <c r="S68" s="4"/>
      <c r="T68" s="4"/>
      <c r="U68" s="4"/>
      <c r="V68" s="4"/>
      <c r="W68" s="4"/>
      <c r="X68" s="52"/>
      <c r="Y68" s="52"/>
      <c r="Z68" s="52"/>
      <c r="AA68" s="4"/>
      <c r="AB68" s="4"/>
    </row>
    <row r="69" spans="1:28" s="3" customFormat="1" ht="12.75" hidden="1" customHeight="1" x14ac:dyDescent="0.25">
      <c r="A69" s="53"/>
      <c r="B69" s="70" t="s">
        <v>67</v>
      </c>
      <c r="C69" s="59"/>
      <c r="D69" s="59"/>
      <c r="E69" s="59"/>
      <c r="F69" s="59"/>
      <c r="G69" s="59"/>
      <c r="H69" s="56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2">
        <f t="shared" si="3"/>
        <v>0</v>
      </c>
      <c r="Q69" s="71">
        <f t="shared" si="2"/>
        <v>0</v>
      </c>
      <c r="R69" s="63"/>
      <c r="S69" s="4"/>
      <c r="T69" s="4"/>
      <c r="U69" s="4"/>
      <c r="V69" s="4"/>
      <c r="W69" s="4"/>
      <c r="X69" s="52"/>
      <c r="Y69" s="52"/>
      <c r="Z69" s="52"/>
      <c r="AA69" s="4"/>
      <c r="AB69" s="4"/>
    </row>
    <row r="70" spans="1:28" s="3" customFormat="1" ht="15.75" x14ac:dyDescent="0.25">
      <c r="A70" s="53"/>
      <c r="B70" s="70" t="s">
        <v>68</v>
      </c>
      <c r="C70" s="59"/>
      <c r="D70" s="59"/>
      <c r="E70" s="59"/>
      <c r="F70" s="59"/>
      <c r="G70" s="59"/>
      <c r="H70" s="56">
        <v>18292.689999999999</v>
      </c>
      <c r="I70" s="69">
        <v>0</v>
      </c>
      <c r="J70" s="69">
        <v>2852.52</v>
      </c>
      <c r="K70" s="69">
        <v>0</v>
      </c>
      <c r="L70" s="69">
        <v>41402.660000000003</v>
      </c>
      <c r="M70" s="69">
        <v>0</v>
      </c>
      <c r="N70" s="69">
        <v>0</v>
      </c>
      <c r="O70" s="69">
        <v>0</v>
      </c>
      <c r="P70" s="62">
        <f t="shared" si="3"/>
        <v>44255.18</v>
      </c>
      <c r="Q70" s="71">
        <f t="shared" si="2"/>
        <v>62547.869999999995</v>
      </c>
      <c r="R70" s="63"/>
      <c r="S70" s="4"/>
      <c r="T70" s="4"/>
      <c r="U70" s="4"/>
      <c r="V70" s="4"/>
      <c r="W70" s="4"/>
      <c r="X70" s="52"/>
      <c r="Y70" s="52"/>
      <c r="Z70" s="52"/>
      <c r="AA70" s="4"/>
      <c r="AB70" s="4"/>
    </row>
    <row r="71" spans="1:28" s="3" customFormat="1" ht="15.75" hidden="1" x14ac:dyDescent="0.25">
      <c r="A71" s="53"/>
      <c r="B71" s="70" t="s">
        <v>69</v>
      </c>
      <c r="C71" s="59"/>
      <c r="D71" s="59"/>
      <c r="E71" s="59"/>
      <c r="F71" s="59"/>
      <c r="G71" s="59"/>
      <c r="H71" s="56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2">
        <f t="shared" si="3"/>
        <v>0</v>
      </c>
      <c r="Q71" s="71">
        <f t="shared" si="2"/>
        <v>0</v>
      </c>
      <c r="R71" s="63"/>
      <c r="S71" s="4"/>
      <c r="T71" s="4"/>
      <c r="U71" s="4"/>
      <c r="V71" s="4"/>
      <c r="W71" s="4"/>
      <c r="X71" s="52"/>
      <c r="Y71" s="52"/>
      <c r="Z71" s="52"/>
      <c r="AA71" s="4"/>
      <c r="AB71" s="4"/>
    </row>
    <row r="72" spans="1:28" s="3" customFormat="1" ht="15.75" x14ac:dyDescent="0.25">
      <c r="A72" s="53"/>
      <c r="B72" s="70" t="s">
        <v>70</v>
      </c>
      <c r="C72" s="59"/>
      <c r="D72" s="59"/>
      <c r="E72" s="59"/>
      <c r="F72" s="59"/>
      <c r="G72" s="59"/>
      <c r="H72" s="56">
        <v>0</v>
      </c>
      <c r="I72" s="69">
        <v>0</v>
      </c>
      <c r="J72" s="69">
        <v>0</v>
      </c>
      <c r="K72" s="69">
        <v>0</v>
      </c>
      <c r="L72" s="69">
        <v>1070.23</v>
      </c>
      <c r="M72" s="69">
        <v>0</v>
      </c>
      <c r="N72" s="69">
        <v>0</v>
      </c>
      <c r="O72" s="69">
        <v>0</v>
      </c>
      <c r="P72" s="62">
        <f t="shared" si="3"/>
        <v>1070.23</v>
      </c>
      <c r="Q72" s="71">
        <f t="shared" si="2"/>
        <v>1070.23</v>
      </c>
      <c r="R72" s="63"/>
      <c r="S72" s="4"/>
      <c r="T72" s="4"/>
      <c r="U72" s="4"/>
      <c r="V72" s="4"/>
      <c r="W72" s="4"/>
      <c r="X72" s="52"/>
      <c r="Y72" s="52"/>
      <c r="Z72" s="52"/>
      <c r="AA72" s="4"/>
      <c r="AB72" s="4"/>
    </row>
    <row r="73" spans="1:28" s="3" customFormat="1" ht="15.75" hidden="1" x14ac:dyDescent="0.25">
      <c r="A73" s="53"/>
      <c r="B73" s="70" t="s">
        <v>71</v>
      </c>
      <c r="C73" s="59"/>
      <c r="D73" s="59"/>
      <c r="E73" s="59"/>
      <c r="F73" s="59"/>
      <c r="G73" s="59"/>
      <c r="H73" s="56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2">
        <f t="shared" si="3"/>
        <v>0</v>
      </c>
      <c r="Q73" s="71">
        <f t="shared" si="2"/>
        <v>0</v>
      </c>
      <c r="R73" s="63"/>
      <c r="S73" s="4"/>
      <c r="T73" s="4"/>
      <c r="U73" s="4"/>
      <c r="V73" s="4"/>
      <c r="W73" s="4"/>
      <c r="X73" s="52"/>
      <c r="Y73" s="52"/>
      <c r="Z73" s="52"/>
      <c r="AA73" s="4"/>
      <c r="AB73" s="4"/>
    </row>
    <row r="74" spans="1:28" s="3" customFormat="1" ht="12.75" hidden="1" customHeight="1" x14ac:dyDescent="0.25">
      <c r="A74" s="53"/>
      <c r="B74" s="70" t="s">
        <v>72</v>
      </c>
      <c r="C74" s="59"/>
      <c r="D74" s="59"/>
      <c r="E74" s="59"/>
      <c r="F74" s="59"/>
      <c r="G74" s="59"/>
      <c r="H74" s="56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2">
        <f t="shared" si="3"/>
        <v>0</v>
      </c>
      <c r="Q74" s="71">
        <f t="shared" si="2"/>
        <v>0</v>
      </c>
      <c r="R74" s="63"/>
      <c r="S74" s="4"/>
      <c r="T74" s="4"/>
      <c r="U74" s="4"/>
      <c r="V74" s="4"/>
      <c r="W74" s="4"/>
      <c r="X74" s="52"/>
      <c r="Y74" s="52"/>
      <c r="Z74" s="52"/>
      <c r="AA74" s="4"/>
      <c r="AB74" s="4"/>
    </row>
    <row r="75" spans="1:28" s="3" customFormat="1" ht="15.75" hidden="1" x14ac:dyDescent="0.25">
      <c r="A75" s="53"/>
      <c r="B75" s="70" t="s">
        <v>73</v>
      </c>
      <c r="C75" s="59"/>
      <c r="D75" s="59"/>
      <c r="E75" s="59"/>
      <c r="F75" s="59"/>
      <c r="G75" s="59"/>
      <c r="H75" s="56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2">
        <f t="shared" si="3"/>
        <v>0</v>
      </c>
      <c r="Q75" s="71">
        <f t="shared" si="2"/>
        <v>0</v>
      </c>
      <c r="R75" s="63"/>
      <c r="S75" s="4"/>
      <c r="T75" s="4"/>
      <c r="U75" s="4"/>
      <c r="V75" s="4"/>
      <c r="W75" s="4"/>
      <c r="X75" s="52"/>
      <c r="Y75" s="52"/>
      <c r="Z75" s="52"/>
      <c r="AA75" s="4"/>
      <c r="AB75" s="4"/>
    </row>
    <row r="76" spans="1:28" s="3" customFormat="1" ht="15.75" x14ac:dyDescent="0.25">
      <c r="A76" s="53"/>
      <c r="B76" s="70" t="s">
        <v>74</v>
      </c>
      <c r="C76" s="59"/>
      <c r="D76" s="59"/>
      <c r="E76" s="59"/>
      <c r="F76" s="59"/>
      <c r="G76" s="59"/>
      <c r="H76" s="56">
        <v>0</v>
      </c>
      <c r="I76" s="69">
        <v>0</v>
      </c>
      <c r="J76" s="69">
        <v>0</v>
      </c>
      <c r="K76" s="69">
        <v>0</v>
      </c>
      <c r="L76" s="69">
        <v>394.4</v>
      </c>
      <c r="M76" s="69">
        <v>0</v>
      </c>
      <c r="N76" s="69">
        <v>0</v>
      </c>
      <c r="O76" s="69">
        <v>0</v>
      </c>
      <c r="P76" s="62">
        <f t="shared" si="3"/>
        <v>394.4</v>
      </c>
      <c r="Q76" s="71">
        <f t="shared" si="2"/>
        <v>394.4</v>
      </c>
      <c r="R76" s="63"/>
      <c r="S76" s="4"/>
      <c r="T76" s="4"/>
      <c r="U76" s="4"/>
      <c r="V76" s="4"/>
      <c r="W76" s="4"/>
      <c r="X76" s="52"/>
      <c r="Y76" s="52"/>
      <c r="Z76" s="52"/>
      <c r="AA76" s="4"/>
      <c r="AB76" s="4"/>
    </row>
    <row r="77" spans="1:28" s="3" customFormat="1" ht="15.75" x14ac:dyDescent="0.25">
      <c r="A77" s="53"/>
      <c r="B77" s="70" t="s">
        <v>75</v>
      </c>
      <c r="C77" s="59"/>
      <c r="D77" s="59"/>
      <c r="E77" s="59"/>
      <c r="F77" s="59"/>
      <c r="G77" s="59"/>
      <c r="H77" s="56">
        <v>503.28</v>
      </c>
      <c r="I77" s="69">
        <v>0</v>
      </c>
      <c r="J77" s="69">
        <v>0</v>
      </c>
      <c r="K77" s="69">
        <v>0</v>
      </c>
      <c r="L77" s="69">
        <v>200.01</v>
      </c>
      <c r="M77" s="69">
        <v>0</v>
      </c>
      <c r="N77" s="69">
        <v>0</v>
      </c>
      <c r="O77" s="69">
        <v>0</v>
      </c>
      <c r="P77" s="62">
        <f t="shared" si="3"/>
        <v>200.01</v>
      </c>
      <c r="Q77" s="71">
        <f t="shared" si="2"/>
        <v>703.29</v>
      </c>
      <c r="R77" s="63"/>
      <c r="S77" s="4"/>
      <c r="T77" s="4"/>
      <c r="U77" s="4"/>
      <c r="V77" s="4"/>
      <c r="W77" s="4"/>
      <c r="X77" s="52"/>
      <c r="Y77" s="52"/>
      <c r="Z77" s="52"/>
      <c r="AA77" s="4"/>
      <c r="AB77" s="4"/>
    </row>
    <row r="78" spans="1:28" s="3" customFormat="1" ht="15.75" x14ac:dyDescent="0.25">
      <c r="A78" s="53"/>
      <c r="B78" s="70" t="s">
        <v>76</v>
      </c>
      <c r="C78" s="59"/>
      <c r="D78" s="59"/>
      <c r="E78" s="59"/>
      <c r="F78" s="59"/>
      <c r="G78" s="59"/>
      <c r="H78" s="56">
        <v>0</v>
      </c>
      <c r="I78" s="69">
        <v>0</v>
      </c>
      <c r="J78" s="69">
        <v>2844.96</v>
      </c>
      <c r="K78" s="69">
        <v>12162.6</v>
      </c>
      <c r="L78" s="69">
        <v>0</v>
      </c>
      <c r="M78" s="69">
        <v>0</v>
      </c>
      <c r="N78" s="69">
        <v>0</v>
      </c>
      <c r="O78" s="69">
        <v>0</v>
      </c>
      <c r="P78" s="62">
        <f t="shared" si="3"/>
        <v>15007.560000000001</v>
      </c>
      <c r="Q78" s="71">
        <f t="shared" si="2"/>
        <v>15007.560000000001</v>
      </c>
      <c r="R78" s="63"/>
      <c r="S78" s="4"/>
      <c r="T78" s="4"/>
      <c r="U78" s="4"/>
      <c r="V78" s="4"/>
      <c r="W78" s="4"/>
      <c r="X78" s="52"/>
      <c r="Y78" s="52"/>
      <c r="Z78" s="52"/>
      <c r="AA78" s="4"/>
      <c r="AB78" s="4"/>
    </row>
    <row r="79" spans="1:28" s="3" customFormat="1" ht="12.75" hidden="1" customHeight="1" x14ac:dyDescent="0.25">
      <c r="A79" s="53"/>
      <c r="B79" s="70" t="s">
        <v>77</v>
      </c>
      <c r="C79" s="59"/>
      <c r="D79" s="59"/>
      <c r="E79" s="59"/>
      <c r="F79" s="59"/>
      <c r="G79" s="59"/>
      <c r="H79" s="56">
        <v>0</v>
      </c>
      <c r="I79" s="69">
        <v>0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v>0</v>
      </c>
      <c r="P79" s="62">
        <f t="shared" si="3"/>
        <v>0</v>
      </c>
      <c r="Q79" s="71">
        <f t="shared" si="2"/>
        <v>0</v>
      </c>
      <c r="R79" s="63"/>
      <c r="S79" s="4"/>
      <c r="T79" s="4"/>
      <c r="U79" s="4"/>
      <c r="V79" s="4"/>
      <c r="W79" s="4"/>
      <c r="X79" s="52"/>
      <c r="Y79" s="52"/>
      <c r="Z79" s="52"/>
      <c r="AA79" s="4"/>
      <c r="AB79" s="4"/>
    </row>
    <row r="80" spans="1:28" s="3" customFormat="1" ht="15.75" x14ac:dyDescent="0.25">
      <c r="A80" s="53"/>
      <c r="B80" s="70" t="s">
        <v>78</v>
      </c>
      <c r="C80" s="59"/>
      <c r="D80" s="59"/>
      <c r="E80" s="59"/>
      <c r="F80" s="59"/>
      <c r="G80" s="59"/>
      <c r="H80" s="56">
        <v>1149.98</v>
      </c>
      <c r="I80" s="69">
        <v>0</v>
      </c>
      <c r="J80" s="69">
        <v>0</v>
      </c>
      <c r="K80" s="69">
        <v>0</v>
      </c>
      <c r="L80" s="69">
        <v>2250</v>
      </c>
      <c r="M80" s="69">
        <v>0</v>
      </c>
      <c r="N80" s="69">
        <v>0</v>
      </c>
      <c r="O80" s="69">
        <v>0</v>
      </c>
      <c r="P80" s="62">
        <f t="shared" si="3"/>
        <v>2250</v>
      </c>
      <c r="Q80" s="71">
        <f t="shared" si="2"/>
        <v>3399.98</v>
      </c>
      <c r="R80" s="63"/>
      <c r="S80" s="4"/>
      <c r="T80" s="4"/>
      <c r="U80" s="4"/>
      <c r="V80" s="4"/>
      <c r="W80" s="4"/>
      <c r="X80" s="52"/>
      <c r="Y80" s="52"/>
      <c r="Z80" s="52"/>
      <c r="AA80" s="4"/>
      <c r="AB80" s="4"/>
    </row>
    <row r="81" spans="1:28" s="3" customFormat="1" ht="15.75" hidden="1" x14ac:dyDescent="0.25">
      <c r="A81" s="53"/>
      <c r="B81" s="70" t="s">
        <v>79</v>
      </c>
      <c r="C81" s="59"/>
      <c r="D81" s="59"/>
      <c r="E81" s="59"/>
      <c r="F81" s="59"/>
      <c r="G81" s="59"/>
      <c r="H81" s="56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2">
        <f t="shared" si="3"/>
        <v>0</v>
      </c>
      <c r="Q81" s="71">
        <f t="shared" si="2"/>
        <v>0</v>
      </c>
      <c r="R81" s="63"/>
      <c r="S81" s="4"/>
      <c r="T81" s="4"/>
      <c r="U81" s="4"/>
      <c r="V81" s="4"/>
      <c r="W81" s="4"/>
      <c r="X81" s="52"/>
      <c r="Y81" s="52"/>
      <c r="Z81" s="52"/>
      <c r="AA81" s="4"/>
      <c r="AB81" s="4"/>
    </row>
    <row r="82" spans="1:28" s="3" customFormat="1" ht="15.75" x14ac:dyDescent="0.25">
      <c r="A82" s="53"/>
      <c r="B82" s="70" t="s">
        <v>80</v>
      </c>
      <c r="C82" s="59"/>
      <c r="D82" s="59"/>
      <c r="E82" s="59"/>
      <c r="F82" s="59"/>
      <c r="G82" s="59"/>
      <c r="H82" s="56">
        <v>3441.46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2">
        <f t="shared" si="3"/>
        <v>0</v>
      </c>
      <c r="Q82" s="71">
        <f t="shared" si="2"/>
        <v>3441.46</v>
      </c>
      <c r="R82" s="63"/>
      <c r="S82" s="4"/>
      <c r="T82" s="4"/>
      <c r="U82" s="4"/>
      <c r="V82" s="4"/>
      <c r="W82" s="4"/>
      <c r="X82" s="52"/>
      <c r="Y82" s="52"/>
      <c r="Z82" s="52"/>
      <c r="AA82" s="4"/>
      <c r="AB82" s="4"/>
    </row>
    <row r="83" spans="1:28" s="3" customFormat="1" ht="15.75" x14ac:dyDescent="0.25">
      <c r="A83" s="53"/>
      <c r="B83" s="70"/>
      <c r="C83" s="59"/>
      <c r="D83" s="59"/>
      <c r="E83" s="59"/>
      <c r="F83" s="59"/>
      <c r="G83" s="59"/>
      <c r="H83" s="56"/>
      <c r="I83" s="56"/>
      <c r="J83" s="56"/>
      <c r="K83" s="56"/>
      <c r="L83" s="56"/>
      <c r="M83" s="56"/>
      <c r="N83" s="56"/>
      <c r="O83" s="56"/>
      <c r="P83" s="56"/>
      <c r="Q83" s="71"/>
      <c r="R83" s="63"/>
      <c r="S83" s="4"/>
      <c r="T83" s="4"/>
      <c r="U83" s="4"/>
      <c r="V83" s="4"/>
      <c r="W83" s="4"/>
      <c r="X83" s="52"/>
      <c r="Y83" s="52"/>
      <c r="Z83" s="52"/>
      <c r="AA83" s="4"/>
      <c r="AB83" s="4"/>
    </row>
    <row r="84" spans="1:28" s="51" customFormat="1" ht="15.75" x14ac:dyDescent="0.25">
      <c r="A84" s="58"/>
      <c r="B84" s="72" t="s">
        <v>81</v>
      </c>
      <c r="C84" s="59" t="e">
        <f>+#REF!</f>
        <v>#REF!</v>
      </c>
      <c r="D84" s="59"/>
      <c r="E84" s="59" t="e">
        <f>SUM(C84:D84)</f>
        <v>#REF!</v>
      </c>
      <c r="F84" s="59">
        <v>1156199.9700000002</v>
      </c>
      <c r="G84" s="59"/>
      <c r="H84" s="59">
        <f>SUM(H85:H126)</f>
        <v>1156199.9700000002</v>
      </c>
      <c r="I84" s="59"/>
      <c r="J84" s="59"/>
      <c r="K84" s="59"/>
      <c r="L84" s="59"/>
      <c r="M84" s="59"/>
      <c r="N84" s="59"/>
      <c r="O84" s="59"/>
      <c r="P84" s="59">
        <f>SUM(P85:P135)</f>
        <v>1685293.4</v>
      </c>
      <c r="Q84" s="59">
        <f t="shared" ref="Q84:Q135" si="4">P84+H84</f>
        <v>2841493.37</v>
      </c>
      <c r="R84" s="60" t="e">
        <f>C84+F84-Q84</f>
        <v>#REF!</v>
      </c>
      <c r="S84" s="73"/>
      <c r="T84" s="66"/>
      <c r="U84" s="52"/>
      <c r="V84" s="52"/>
      <c r="W84" s="52"/>
      <c r="X84" s="52"/>
      <c r="Y84" s="52"/>
      <c r="Z84" s="52"/>
      <c r="AA84" s="52"/>
      <c r="AB84" s="52"/>
    </row>
    <row r="85" spans="1:28" s="3" customFormat="1" ht="15.75" x14ac:dyDescent="0.25">
      <c r="A85" s="53"/>
      <c r="B85" s="70" t="s">
        <v>82</v>
      </c>
      <c r="C85" s="59"/>
      <c r="D85" s="59"/>
      <c r="E85" s="59"/>
      <c r="F85" s="59"/>
      <c r="G85" s="59"/>
      <c r="H85" s="56">
        <v>128771</v>
      </c>
      <c r="I85" s="69">
        <v>0</v>
      </c>
      <c r="J85" s="69">
        <v>18604</v>
      </c>
      <c r="K85" s="69">
        <v>0</v>
      </c>
      <c r="L85" s="69">
        <v>162847</v>
      </c>
      <c r="M85" s="69">
        <v>0</v>
      </c>
      <c r="N85" s="69">
        <v>0</v>
      </c>
      <c r="O85" s="69">
        <v>0</v>
      </c>
      <c r="P85" s="62">
        <f>SUM(I85:O85)</f>
        <v>181451</v>
      </c>
      <c r="Q85" s="71">
        <f t="shared" si="4"/>
        <v>310222</v>
      </c>
      <c r="R85" s="63"/>
      <c r="S85" s="4"/>
      <c r="T85" s="4"/>
      <c r="U85" s="4"/>
      <c r="V85" s="4"/>
      <c r="W85" s="4"/>
      <c r="X85" s="52"/>
      <c r="Y85" s="52"/>
      <c r="Z85" s="52"/>
      <c r="AA85" s="4"/>
      <c r="AB85" s="4"/>
    </row>
    <row r="86" spans="1:28" s="3" customFormat="1" ht="15.75" x14ac:dyDescent="0.25">
      <c r="A86" s="53"/>
      <c r="B86" s="70" t="s">
        <v>83</v>
      </c>
      <c r="C86" s="59"/>
      <c r="D86" s="59"/>
      <c r="E86" s="59"/>
      <c r="F86" s="59"/>
      <c r="G86" s="59"/>
      <c r="H86" s="56">
        <v>0</v>
      </c>
      <c r="I86" s="69">
        <v>0</v>
      </c>
      <c r="J86" s="69">
        <v>0</v>
      </c>
      <c r="K86" s="69">
        <v>0</v>
      </c>
      <c r="L86" s="69">
        <v>73924.69</v>
      </c>
      <c r="M86" s="69">
        <v>0</v>
      </c>
      <c r="N86" s="69">
        <v>0</v>
      </c>
      <c r="O86" s="69">
        <v>0</v>
      </c>
      <c r="P86" s="62">
        <f t="shared" ref="P86:P135" si="5">SUM(I86:O86)</f>
        <v>73924.69</v>
      </c>
      <c r="Q86" s="71">
        <f t="shared" si="4"/>
        <v>73924.69</v>
      </c>
      <c r="R86" s="63"/>
      <c r="S86" s="4"/>
      <c r="T86" s="4"/>
      <c r="U86" s="4"/>
      <c r="V86" s="4"/>
      <c r="W86" s="4"/>
      <c r="X86" s="52"/>
      <c r="Y86" s="52"/>
      <c r="Z86" s="52"/>
      <c r="AA86" s="4"/>
      <c r="AB86" s="4"/>
    </row>
    <row r="87" spans="1:28" s="3" customFormat="1" ht="15.75" x14ac:dyDescent="0.25">
      <c r="A87" s="53"/>
      <c r="B87" s="70" t="s">
        <v>84</v>
      </c>
      <c r="C87" s="59"/>
      <c r="D87" s="59"/>
      <c r="E87" s="59"/>
      <c r="F87" s="59"/>
      <c r="G87" s="59"/>
      <c r="H87" s="56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2">
        <f t="shared" si="5"/>
        <v>0</v>
      </c>
      <c r="Q87" s="71">
        <f t="shared" si="4"/>
        <v>0</v>
      </c>
      <c r="R87" s="63"/>
      <c r="S87" s="4"/>
      <c r="T87" s="4"/>
      <c r="U87" s="4"/>
      <c r="V87" s="4"/>
      <c r="W87" s="4"/>
      <c r="X87" s="52"/>
      <c r="Y87" s="52"/>
      <c r="Z87" s="52"/>
      <c r="AA87" s="4"/>
      <c r="AB87" s="4"/>
    </row>
    <row r="88" spans="1:28" s="3" customFormat="1" ht="15.75" x14ac:dyDescent="0.25">
      <c r="A88" s="53"/>
      <c r="B88" s="70" t="s">
        <v>85</v>
      </c>
      <c r="C88" s="59"/>
      <c r="D88" s="59"/>
      <c r="E88" s="59"/>
      <c r="F88" s="59"/>
      <c r="G88" s="59"/>
      <c r="H88" s="56">
        <v>9613.07</v>
      </c>
      <c r="I88" s="69">
        <v>0</v>
      </c>
      <c r="J88" s="69">
        <v>0</v>
      </c>
      <c r="K88" s="69">
        <v>0</v>
      </c>
      <c r="L88" s="69">
        <v>10459.419999999998</v>
      </c>
      <c r="M88" s="69">
        <v>0</v>
      </c>
      <c r="N88" s="69">
        <v>0</v>
      </c>
      <c r="O88" s="69">
        <v>0</v>
      </c>
      <c r="P88" s="62">
        <f t="shared" si="5"/>
        <v>10459.419999999998</v>
      </c>
      <c r="Q88" s="71">
        <f t="shared" si="4"/>
        <v>20072.489999999998</v>
      </c>
      <c r="R88" s="63"/>
      <c r="S88" s="4" t="e">
        <f>+Q84+#REF!</f>
        <v>#REF!</v>
      </c>
      <c r="T88" s="4"/>
      <c r="U88" s="4"/>
      <c r="V88" s="4"/>
      <c r="W88" s="4"/>
      <c r="X88" s="52"/>
      <c r="Y88" s="52"/>
      <c r="Z88" s="52"/>
      <c r="AA88" s="4"/>
      <c r="AB88" s="4"/>
    </row>
    <row r="89" spans="1:28" s="3" customFormat="1" ht="15.75" hidden="1" x14ac:dyDescent="0.25">
      <c r="A89" s="53"/>
      <c r="B89" s="70" t="s">
        <v>86</v>
      </c>
      <c r="C89" s="59"/>
      <c r="D89" s="59"/>
      <c r="E89" s="59"/>
      <c r="F89" s="59"/>
      <c r="G89" s="59"/>
      <c r="H89" s="56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2">
        <f t="shared" si="5"/>
        <v>0</v>
      </c>
      <c r="Q89" s="71">
        <f t="shared" si="4"/>
        <v>0</v>
      </c>
      <c r="R89" s="63"/>
      <c r="S89" s="4"/>
      <c r="T89" s="4"/>
      <c r="U89" s="4"/>
      <c r="V89" s="4"/>
      <c r="W89" s="4"/>
      <c r="X89" s="52"/>
      <c r="Y89" s="52"/>
      <c r="Z89" s="52"/>
      <c r="AA89" s="4"/>
      <c r="AB89" s="4"/>
    </row>
    <row r="90" spans="1:28" s="3" customFormat="1" ht="15.75" x14ac:dyDescent="0.25">
      <c r="A90" s="53"/>
      <c r="B90" s="70" t="s">
        <v>87</v>
      </c>
      <c r="C90" s="59"/>
      <c r="D90" s="59"/>
      <c r="E90" s="59"/>
      <c r="F90" s="59"/>
      <c r="G90" s="59"/>
      <c r="H90" s="56">
        <v>3929.09</v>
      </c>
      <c r="I90" s="69">
        <v>912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2">
        <f t="shared" si="5"/>
        <v>912</v>
      </c>
      <c r="Q90" s="71">
        <f t="shared" si="4"/>
        <v>4841.09</v>
      </c>
      <c r="R90" s="63"/>
      <c r="S90" s="4"/>
      <c r="T90" s="4"/>
      <c r="U90" s="4"/>
      <c r="V90" s="4"/>
      <c r="W90" s="4"/>
      <c r="X90" s="52"/>
      <c r="Y90" s="52"/>
      <c r="Z90" s="52"/>
      <c r="AA90" s="4"/>
      <c r="AB90" s="4"/>
    </row>
    <row r="91" spans="1:28" s="3" customFormat="1" ht="15.75" x14ac:dyDescent="0.25">
      <c r="A91" s="53"/>
      <c r="B91" s="70" t="s">
        <v>88</v>
      </c>
      <c r="C91" s="59"/>
      <c r="D91" s="59"/>
      <c r="E91" s="59"/>
      <c r="F91" s="59"/>
      <c r="G91" s="59"/>
      <c r="H91" s="56">
        <v>48804.7</v>
      </c>
      <c r="I91" s="69">
        <v>0</v>
      </c>
      <c r="J91" s="69">
        <v>0</v>
      </c>
      <c r="K91" s="69">
        <v>0</v>
      </c>
      <c r="L91" s="69">
        <v>48054.7</v>
      </c>
      <c r="M91" s="69">
        <v>0</v>
      </c>
      <c r="N91" s="69">
        <v>0</v>
      </c>
      <c r="O91" s="69">
        <v>0</v>
      </c>
      <c r="P91" s="62">
        <f t="shared" si="5"/>
        <v>48054.7</v>
      </c>
      <c r="Q91" s="71">
        <f t="shared" si="4"/>
        <v>96859.4</v>
      </c>
      <c r="R91" s="63"/>
      <c r="S91" s="4"/>
      <c r="T91" s="4"/>
      <c r="U91" s="4"/>
      <c r="V91" s="4"/>
      <c r="W91" s="4"/>
      <c r="X91" s="52"/>
      <c r="Y91" s="52"/>
      <c r="Z91" s="52"/>
      <c r="AA91" s="4"/>
      <c r="AB91" s="4"/>
    </row>
    <row r="92" spans="1:28" s="3" customFormat="1" ht="15.75" hidden="1" x14ac:dyDescent="0.25">
      <c r="A92" s="53"/>
      <c r="B92" s="70" t="s">
        <v>89</v>
      </c>
      <c r="C92" s="59"/>
      <c r="D92" s="59"/>
      <c r="E92" s="59"/>
      <c r="F92" s="59"/>
      <c r="G92" s="59"/>
      <c r="H92" s="56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2">
        <f t="shared" si="5"/>
        <v>0</v>
      </c>
      <c r="Q92" s="71">
        <f t="shared" si="4"/>
        <v>0</v>
      </c>
      <c r="R92" s="63"/>
      <c r="S92" s="4"/>
      <c r="T92" s="4"/>
      <c r="U92" s="4"/>
      <c r="V92" s="4"/>
      <c r="W92" s="4"/>
      <c r="X92" s="52"/>
      <c r="Y92" s="52"/>
      <c r="Z92" s="52"/>
      <c r="AA92" s="4"/>
      <c r="AB92" s="4"/>
    </row>
    <row r="93" spans="1:28" s="3" customFormat="1" ht="15.75" hidden="1" x14ac:dyDescent="0.25">
      <c r="A93" s="53"/>
      <c r="B93" s="70" t="s">
        <v>90</v>
      </c>
      <c r="C93" s="59"/>
      <c r="D93" s="59"/>
      <c r="E93" s="59"/>
      <c r="F93" s="59"/>
      <c r="G93" s="59"/>
      <c r="H93" s="56"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2">
        <f t="shared" si="5"/>
        <v>0</v>
      </c>
      <c r="Q93" s="71">
        <f t="shared" si="4"/>
        <v>0</v>
      </c>
      <c r="R93" s="63"/>
      <c r="S93" s="4"/>
      <c r="T93" s="4"/>
      <c r="U93" s="4"/>
      <c r="V93" s="4"/>
      <c r="W93" s="4"/>
      <c r="X93" s="52"/>
      <c r="Y93" s="52"/>
      <c r="Z93" s="52"/>
      <c r="AA93" s="4"/>
      <c r="AB93" s="4"/>
    </row>
    <row r="94" spans="1:28" s="3" customFormat="1" ht="15.75" x14ac:dyDescent="0.25">
      <c r="A94" s="53"/>
      <c r="B94" s="70" t="s">
        <v>91</v>
      </c>
      <c r="C94" s="59"/>
      <c r="D94" s="59"/>
      <c r="E94" s="59"/>
      <c r="F94" s="59"/>
      <c r="G94" s="59"/>
      <c r="H94" s="56">
        <v>0</v>
      </c>
      <c r="I94" s="69">
        <v>0</v>
      </c>
      <c r="J94" s="69">
        <v>0</v>
      </c>
      <c r="K94" s="69">
        <v>99266.7</v>
      </c>
      <c r="L94" s="69">
        <v>0</v>
      </c>
      <c r="M94" s="69">
        <v>0</v>
      </c>
      <c r="N94" s="69">
        <v>0</v>
      </c>
      <c r="O94" s="69">
        <v>0</v>
      </c>
      <c r="P94" s="62">
        <f t="shared" si="5"/>
        <v>99266.7</v>
      </c>
      <c r="Q94" s="71">
        <f t="shared" si="4"/>
        <v>99266.7</v>
      </c>
      <c r="R94" s="63"/>
      <c r="S94" s="4"/>
      <c r="T94" s="4"/>
      <c r="U94" s="4"/>
      <c r="V94" s="4"/>
      <c r="W94" s="4"/>
      <c r="X94" s="52"/>
      <c r="Y94" s="52"/>
      <c r="Z94" s="52"/>
      <c r="AA94" s="4"/>
      <c r="AB94" s="4"/>
    </row>
    <row r="95" spans="1:28" s="3" customFormat="1" ht="15.75" x14ac:dyDescent="0.25">
      <c r="A95" s="53"/>
      <c r="B95" s="70" t="s">
        <v>92</v>
      </c>
      <c r="C95" s="59"/>
      <c r="D95" s="59"/>
      <c r="E95" s="59"/>
      <c r="F95" s="59"/>
      <c r="G95" s="59"/>
      <c r="H95" s="56">
        <v>812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2">
        <f t="shared" si="5"/>
        <v>0</v>
      </c>
      <c r="Q95" s="71">
        <f t="shared" si="4"/>
        <v>812</v>
      </c>
      <c r="R95" s="63"/>
      <c r="S95" s="4"/>
      <c r="T95" s="4"/>
      <c r="U95" s="4"/>
      <c r="V95" s="4"/>
      <c r="W95" s="4"/>
      <c r="X95" s="52"/>
      <c r="Y95" s="52"/>
      <c r="Z95" s="52"/>
      <c r="AA95" s="4"/>
      <c r="AB95" s="4"/>
    </row>
    <row r="96" spans="1:28" s="3" customFormat="1" ht="12.75" hidden="1" customHeight="1" x14ac:dyDescent="0.25">
      <c r="A96" s="53"/>
      <c r="B96" s="70" t="s">
        <v>93</v>
      </c>
      <c r="C96" s="59"/>
      <c r="D96" s="59"/>
      <c r="E96" s="59"/>
      <c r="F96" s="59"/>
      <c r="G96" s="59"/>
      <c r="H96" s="56"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2">
        <f t="shared" si="5"/>
        <v>0</v>
      </c>
      <c r="Q96" s="71">
        <f t="shared" si="4"/>
        <v>0</v>
      </c>
      <c r="R96" s="63"/>
      <c r="S96" s="4"/>
      <c r="T96" s="4"/>
      <c r="U96" s="4"/>
      <c r="V96" s="4"/>
      <c r="W96" s="4"/>
      <c r="X96" s="52"/>
      <c r="Y96" s="52"/>
      <c r="Z96" s="52"/>
      <c r="AA96" s="4"/>
      <c r="AB96" s="4"/>
    </row>
    <row r="97" spans="1:28" s="3" customFormat="1" ht="15.75" hidden="1" x14ac:dyDescent="0.25">
      <c r="A97" s="53"/>
      <c r="B97" s="70" t="s">
        <v>94</v>
      </c>
      <c r="C97" s="59"/>
      <c r="D97" s="59"/>
      <c r="E97" s="59"/>
      <c r="F97" s="59"/>
      <c r="G97" s="59"/>
      <c r="H97" s="56"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2">
        <f t="shared" si="5"/>
        <v>0</v>
      </c>
      <c r="Q97" s="71">
        <f t="shared" si="4"/>
        <v>0</v>
      </c>
      <c r="R97" s="63"/>
      <c r="S97" s="4"/>
      <c r="T97" s="4"/>
      <c r="U97" s="4"/>
      <c r="V97" s="4"/>
      <c r="W97" s="4"/>
      <c r="X97" s="52"/>
      <c r="Y97" s="52"/>
      <c r="Z97" s="52"/>
      <c r="AA97" s="4"/>
      <c r="AB97" s="4"/>
    </row>
    <row r="98" spans="1:28" s="3" customFormat="1" ht="15.75" x14ac:dyDescent="0.25">
      <c r="A98" s="53"/>
      <c r="B98" s="70" t="s">
        <v>95</v>
      </c>
      <c r="C98" s="59"/>
      <c r="D98" s="59"/>
      <c r="E98" s="59"/>
      <c r="F98" s="59"/>
      <c r="G98" s="59"/>
      <c r="H98" s="56">
        <v>0</v>
      </c>
      <c r="I98" s="69">
        <v>0</v>
      </c>
      <c r="J98" s="69">
        <v>0</v>
      </c>
      <c r="K98" s="69">
        <v>406</v>
      </c>
      <c r="L98" s="69">
        <v>0</v>
      </c>
      <c r="M98" s="69">
        <v>0</v>
      </c>
      <c r="N98" s="69">
        <v>0</v>
      </c>
      <c r="O98" s="69">
        <v>0</v>
      </c>
      <c r="P98" s="62">
        <f t="shared" si="5"/>
        <v>406</v>
      </c>
      <c r="Q98" s="71">
        <f t="shared" si="4"/>
        <v>406</v>
      </c>
      <c r="R98" s="63"/>
      <c r="S98" s="4"/>
      <c r="T98" s="4"/>
      <c r="U98" s="4"/>
      <c r="V98" s="4"/>
      <c r="W98" s="4"/>
      <c r="X98" s="52"/>
      <c r="Y98" s="52"/>
      <c r="Z98" s="52"/>
      <c r="AA98" s="4"/>
      <c r="AB98" s="4"/>
    </row>
    <row r="99" spans="1:28" s="3" customFormat="1" ht="15.75" x14ac:dyDescent="0.25">
      <c r="A99" s="53"/>
      <c r="B99" s="70" t="s">
        <v>96</v>
      </c>
      <c r="C99" s="59"/>
      <c r="D99" s="59"/>
      <c r="E99" s="59"/>
      <c r="F99" s="59"/>
      <c r="G99" s="59"/>
      <c r="H99" s="56"/>
      <c r="I99" s="69">
        <v>0</v>
      </c>
      <c r="J99" s="69">
        <v>0</v>
      </c>
      <c r="K99" s="69">
        <v>0</v>
      </c>
      <c r="L99" s="69">
        <v>23200.000000000004</v>
      </c>
      <c r="M99" s="69">
        <v>19836</v>
      </c>
      <c r="N99" s="69">
        <v>0</v>
      </c>
      <c r="O99" s="69">
        <v>0</v>
      </c>
      <c r="P99" s="62">
        <f t="shared" si="5"/>
        <v>43036</v>
      </c>
      <c r="Q99" s="71">
        <f t="shared" si="4"/>
        <v>43036</v>
      </c>
      <c r="R99" s="63"/>
      <c r="S99" s="4"/>
      <c r="T99" s="4"/>
      <c r="U99" s="4"/>
      <c r="V99" s="4"/>
      <c r="W99" s="4"/>
      <c r="X99" s="52"/>
      <c r="Y99" s="52"/>
      <c r="Z99" s="52"/>
      <c r="AA99" s="4"/>
      <c r="AB99" s="4"/>
    </row>
    <row r="100" spans="1:28" s="3" customFormat="1" ht="15.75" x14ac:dyDescent="0.25">
      <c r="A100" s="53"/>
      <c r="B100" s="70" t="s">
        <v>97</v>
      </c>
      <c r="C100" s="59"/>
      <c r="D100" s="59"/>
      <c r="E100" s="59"/>
      <c r="F100" s="59"/>
      <c r="G100" s="59"/>
      <c r="H100" s="56"/>
      <c r="I100" s="69">
        <v>0</v>
      </c>
      <c r="J100" s="69">
        <v>0</v>
      </c>
      <c r="K100" s="69">
        <v>0</v>
      </c>
      <c r="L100" s="69">
        <v>30363</v>
      </c>
      <c r="M100" s="69">
        <v>0</v>
      </c>
      <c r="N100" s="69">
        <v>0</v>
      </c>
      <c r="O100" s="69">
        <v>0</v>
      </c>
      <c r="P100" s="62">
        <f t="shared" si="5"/>
        <v>30363</v>
      </c>
      <c r="Q100" s="71">
        <f t="shared" si="4"/>
        <v>30363</v>
      </c>
      <c r="R100" s="63"/>
      <c r="S100" s="4"/>
      <c r="T100" s="4"/>
      <c r="U100" s="4"/>
      <c r="V100" s="4"/>
      <c r="W100" s="4"/>
      <c r="X100" s="52"/>
      <c r="Y100" s="52"/>
      <c r="Z100" s="52"/>
      <c r="AA100" s="4"/>
      <c r="AB100" s="4"/>
    </row>
    <row r="101" spans="1:28" s="3" customFormat="1" ht="15.75" x14ac:dyDescent="0.25">
      <c r="A101" s="53"/>
      <c r="B101" s="70" t="s">
        <v>98</v>
      </c>
      <c r="C101" s="59"/>
      <c r="D101" s="59"/>
      <c r="E101" s="59"/>
      <c r="F101" s="59"/>
      <c r="G101" s="59"/>
      <c r="H101" s="56">
        <v>3000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2">
        <f t="shared" si="5"/>
        <v>0</v>
      </c>
      <c r="Q101" s="71">
        <f t="shared" si="4"/>
        <v>3000</v>
      </c>
      <c r="R101" s="63"/>
      <c r="S101" s="4"/>
      <c r="T101" s="4"/>
      <c r="U101" s="4"/>
      <c r="V101" s="4"/>
      <c r="W101" s="4"/>
      <c r="X101" s="52"/>
      <c r="Y101" s="52"/>
      <c r="Z101" s="52"/>
      <c r="AA101" s="4"/>
      <c r="AB101" s="4"/>
    </row>
    <row r="102" spans="1:28" s="3" customFormat="1" ht="15.75" hidden="1" x14ac:dyDescent="0.25">
      <c r="A102" s="53"/>
      <c r="B102" s="70" t="s">
        <v>99</v>
      </c>
      <c r="C102" s="59"/>
      <c r="D102" s="59"/>
      <c r="E102" s="59"/>
      <c r="F102" s="59"/>
      <c r="G102" s="59"/>
      <c r="H102" s="56"/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2">
        <f t="shared" si="5"/>
        <v>0</v>
      </c>
      <c r="Q102" s="71">
        <f t="shared" si="4"/>
        <v>0</v>
      </c>
      <c r="R102" s="63"/>
      <c r="S102" s="4"/>
      <c r="T102" s="4"/>
      <c r="U102" s="4"/>
      <c r="V102" s="4"/>
      <c r="W102" s="4"/>
      <c r="X102" s="52"/>
      <c r="Y102" s="52"/>
      <c r="Z102" s="52"/>
      <c r="AA102" s="4"/>
      <c r="AB102" s="4"/>
    </row>
    <row r="103" spans="1:28" s="3" customFormat="1" ht="15.75" x14ac:dyDescent="0.25">
      <c r="A103" s="53"/>
      <c r="B103" s="70" t="s">
        <v>100</v>
      </c>
      <c r="C103" s="59"/>
      <c r="D103" s="59"/>
      <c r="E103" s="59"/>
      <c r="F103" s="59"/>
      <c r="G103" s="59"/>
      <c r="H103" s="56">
        <v>188790.12</v>
      </c>
      <c r="I103" s="69">
        <v>0</v>
      </c>
      <c r="J103" s="69">
        <v>0</v>
      </c>
      <c r="K103" s="69">
        <v>0</v>
      </c>
      <c r="L103" s="69">
        <v>0</v>
      </c>
      <c r="M103" s="69">
        <v>409791.52</v>
      </c>
      <c r="N103" s="69">
        <v>0</v>
      </c>
      <c r="O103" s="69">
        <v>0</v>
      </c>
      <c r="P103" s="62">
        <f t="shared" si="5"/>
        <v>409791.52</v>
      </c>
      <c r="Q103" s="71">
        <f t="shared" si="4"/>
        <v>598581.64</v>
      </c>
      <c r="R103" s="63"/>
      <c r="S103" s="4"/>
      <c r="T103" s="4"/>
      <c r="U103" s="4"/>
      <c r="V103" s="4"/>
      <c r="W103" s="4"/>
      <c r="X103" s="52"/>
      <c r="Y103" s="52"/>
      <c r="Z103" s="52"/>
      <c r="AA103" s="4"/>
      <c r="AB103" s="4"/>
    </row>
    <row r="104" spans="1:28" s="3" customFormat="1" ht="15.75" x14ac:dyDescent="0.25">
      <c r="A104" s="53"/>
      <c r="B104" s="70" t="s">
        <v>101</v>
      </c>
      <c r="C104" s="59"/>
      <c r="D104" s="59"/>
      <c r="E104" s="59"/>
      <c r="F104" s="59"/>
      <c r="G104" s="59"/>
      <c r="H104" s="56">
        <v>407737.39</v>
      </c>
      <c r="I104" s="69">
        <v>0</v>
      </c>
      <c r="J104" s="69">
        <v>1230.5299999999697</v>
      </c>
      <c r="K104" s="69">
        <v>0</v>
      </c>
      <c r="L104" s="69">
        <v>0</v>
      </c>
      <c r="M104" s="69">
        <v>0</v>
      </c>
      <c r="N104" s="69">
        <v>119939.15999999997</v>
      </c>
      <c r="O104" s="69">
        <v>0</v>
      </c>
      <c r="P104" s="62">
        <f t="shared" si="5"/>
        <v>121169.68999999994</v>
      </c>
      <c r="Q104" s="71">
        <f t="shared" si="4"/>
        <v>528907.07999999996</v>
      </c>
      <c r="R104" s="63"/>
      <c r="S104" s="4"/>
      <c r="T104" s="4"/>
      <c r="U104" s="4"/>
      <c r="V104" s="4"/>
      <c r="W104" s="4"/>
      <c r="X104" s="52"/>
      <c r="Y104" s="52"/>
      <c r="Z104" s="52"/>
      <c r="AA104" s="4"/>
      <c r="AB104" s="4"/>
    </row>
    <row r="105" spans="1:28" s="3" customFormat="1" ht="15.75" x14ac:dyDescent="0.25">
      <c r="A105" s="53"/>
      <c r="B105" s="70" t="s">
        <v>102</v>
      </c>
      <c r="C105" s="59"/>
      <c r="D105" s="59"/>
      <c r="E105" s="59"/>
      <c r="F105" s="59"/>
      <c r="G105" s="59"/>
      <c r="H105" s="56">
        <v>7949.27</v>
      </c>
      <c r="I105" s="69">
        <v>0</v>
      </c>
      <c r="J105" s="69">
        <v>0</v>
      </c>
      <c r="K105" s="69">
        <v>0</v>
      </c>
      <c r="L105" s="69">
        <v>3767.2999999999993</v>
      </c>
      <c r="M105" s="69">
        <v>0</v>
      </c>
      <c r="N105" s="69">
        <v>0</v>
      </c>
      <c r="O105" s="69">
        <v>0</v>
      </c>
      <c r="P105" s="62">
        <f t="shared" si="5"/>
        <v>3767.2999999999993</v>
      </c>
      <c r="Q105" s="71">
        <f t="shared" si="4"/>
        <v>11716.57</v>
      </c>
      <c r="R105" s="63"/>
      <c r="S105" s="4"/>
      <c r="T105" s="4"/>
      <c r="U105" s="4"/>
      <c r="V105" s="4"/>
      <c r="W105" s="4"/>
      <c r="X105" s="52"/>
      <c r="Y105" s="52"/>
      <c r="Z105" s="52"/>
      <c r="AA105" s="4"/>
      <c r="AB105" s="4"/>
    </row>
    <row r="106" spans="1:28" s="3" customFormat="1" ht="15.75" x14ac:dyDescent="0.25">
      <c r="A106" s="53"/>
      <c r="B106" s="70" t="s">
        <v>103</v>
      </c>
      <c r="C106" s="59"/>
      <c r="D106" s="59"/>
      <c r="E106" s="59"/>
      <c r="F106" s="59"/>
      <c r="G106" s="59"/>
      <c r="H106" s="56"/>
      <c r="I106" s="69">
        <v>0</v>
      </c>
      <c r="J106" s="69">
        <v>0</v>
      </c>
      <c r="K106" s="69">
        <v>131243.76</v>
      </c>
      <c r="L106" s="69">
        <v>0</v>
      </c>
      <c r="M106" s="69">
        <v>0</v>
      </c>
      <c r="N106" s="69">
        <v>0</v>
      </c>
      <c r="O106" s="69">
        <v>0</v>
      </c>
      <c r="P106" s="62">
        <f t="shared" si="5"/>
        <v>131243.76</v>
      </c>
      <c r="Q106" s="71">
        <f t="shared" si="4"/>
        <v>131243.76</v>
      </c>
      <c r="R106" s="63"/>
      <c r="S106" s="4"/>
      <c r="T106" s="4"/>
      <c r="U106" s="4"/>
      <c r="V106" s="4"/>
      <c r="W106" s="4"/>
      <c r="X106" s="52"/>
      <c r="Y106" s="52"/>
      <c r="Z106" s="52"/>
      <c r="AA106" s="4"/>
      <c r="AB106" s="4"/>
    </row>
    <row r="107" spans="1:28" s="3" customFormat="1" ht="15.75" hidden="1" x14ac:dyDescent="0.25">
      <c r="A107" s="53"/>
      <c r="B107" s="70" t="s">
        <v>104</v>
      </c>
      <c r="C107" s="59"/>
      <c r="D107" s="59"/>
      <c r="E107" s="59"/>
      <c r="F107" s="59"/>
      <c r="G107" s="59"/>
      <c r="H107" s="56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2">
        <f t="shared" si="5"/>
        <v>0</v>
      </c>
      <c r="Q107" s="71">
        <f t="shared" si="4"/>
        <v>0</v>
      </c>
      <c r="R107" s="63"/>
      <c r="S107" s="4"/>
      <c r="T107" s="4"/>
      <c r="U107" s="4"/>
      <c r="V107" s="4"/>
      <c r="W107" s="4"/>
      <c r="X107" s="52"/>
      <c r="Y107" s="52"/>
      <c r="Z107" s="52"/>
      <c r="AA107" s="4"/>
      <c r="AB107" s="4"/>
    </row>
    <row r="108" spans="1:28" s="3" customFormat="1" ht="15.75" x14ac:dyDescent="0.25">
      <c r="A108" s="53"/>
      <c r="B108" s="70" t="s">
        <v>105</v>
      </c>
      <c r="C108" s="59"/>
      <c r="D108" s="59"/>
      <c r="E108" s="59"/>
      <c r="F108" s="59"/>
      <c r="G108" s="59"/>
      <c r="H108" s="56">
        <v>9532.31</v>
      </c>
      <c r="I108" s="69">
        <v>159.99</v>
      </c>
      <c r="J108" s="69">
        <v>419.86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2">
        <f t="shared" si="5"/>
        <v>579.85</v>
      </c>
      <c r="Q108" s="71">
        <f t="shared" si="4"/>
        <v>10112.16</v>
      </c>
      <c r="R108" s="63"/>
      <c r="S108" s="4"/>
      <c r="T108" s="4"/>
      <c r="U108" s="4"/>
      <c r="V108" s="4"/>
      <c r="W108" s="4"/>
      <c r="X108" s="52"/>
      <c r="Y108" s="52"/>
      <c r="Z108" s="52"/>
      <c r="AA108" s="4"/>
      <c r="AB108" s="4"/>
    </row>
    <row r="109" spans="1:28" s="3" customFormat="1" ht="15.75" x14ac:dyDescent="0.25">
      <c r="A109" s="53"/>
      <c r="B109" s="70" t="s">
        <v>106</v>
      </c>
      <c r="C109" s="59"/>
      <c r="D109" s="59"/>
      <c r="E109" s="59"/>
      <c r="F109" s="59"/>
      <c r="G109" s="59"/>
      <c r="H109" s="56">
        <v>272049.23</v>
      </c>
      <c r="I109" s="69">
        <v>0</v>
      </c>
      <c r="J109" s="69">
        <v>0</v>
      </c>
      <c r="K109" s="69">
        <v>0</v>
      </c>
      <c r="L109" s="69">
        <v>1856.9199999999837</v>
      </c>
      <c r="M109" s="69">
        <v>0</v>
      </c>
      <c r="N109" s="69">
        <v>0</v>
      </c>
      <c r="O109" s="69">
        <v>0</v>
      </c>
      <c r="P109" s="62">
        <f t="shared" si="5"/>
        <v>1856.9199999999837</v>
      </c>
      <c r="Q109" s="71">
        <f t="shared" si="4"/>
        <v>273906.14999999997</v>
      </c>
      <c r="R109" s="63"/>
      <c r="S109" s="4"/>
      <c r="T109" s="4"/>
      <c r="U109" s="4"/>
      <c r="V109" s="4"/>
      <c r="W109" s="4"/>
      <c r="X109" s="52"/>
      <c r="Y109" s="52"/>
      <c r="Z109" s="52"/>
      <c r="AA109" s="4"/>
      <c r="AB109" s="4"/>
    </row>
    <row r="110" spans="1:28" s="3" customFormat="1" ht="15.75" hidden="1" x14ac:dyDescent="0.25">
      <c r="A110" s="53"/>
      <c r="B110" s="70" t="s">
        <v>107</v>
      </c>
      <c r="C110" s="59"/>
      <c r="D110" s="59"/>
      <c r="E110" s="59"/>
      <c r="F110" s="59"/>
      <c r="G110" s="59"/>
      <c r="H110" s="56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2">
        <f t="shared" si="5"/>
        <v>0</v>
      </c>
      <c r="Q110" s="71">
        <f t="shared" si="4"/>
        <v>0</v>
      </c>
      <c r="R110" s="63"/>
      <c r="S110" s="4"/>
      <c r="T110" s="4"/>
      <c r="U110" s="4"/>
      <c r="V110" s="4"/>
      <c r="W110" s="4"/>
      <c r="X110" s="52"/>
      <c r="Y110" s="52"/>
      <c r="Z110" s="52"/>
      <c r="AA110" s="4"/>
      <c r="AB110" s="4"/>
    </row>
    <row r="111" spans="1:28" s="3" customFormat="1" ht="15.75" hidden="1" x14ac:dyDescent="0.25">
      <c r="A111" s="53"/>
      <c r="B111" s="70" t="s">
        <v>108</v>
      </c>
      <c r="C111" s="59"/>
      <c r="D111" s="59"/>
      <c r="E111" s="59"/>
      <c r="F111" s="59"/>
      <c r="G111" s="59"/>
      <c r="H111" s="56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2">
        <f t="shared" si="5"/>
        <v>0</v>
      </c>
      <c r="Q111" s="71">
        <f t="shared" si="4"/>
        <v>0</v>
      </c>
      <c r="R111" s="63"/>
      <c r="S111" s="4"/>
      <c r="T111" s="4"/>
      <c r="U111" s="4"/>
      <c r="V111" s="4"/>
      <c r="W111" s="4"/>
      <c r="X111" s="52"/>
      <c r="Y111" s="52"/>
      <c r="Z111" s="52"/>
      <c r="AA111" s="4"/>
      <c r="AB111" s="4"/>
    </row>
    <row r="112" spans="1:28" s="3" customFormat="1" ht="15.75" x14ac:dyDescent="0.25">
      <c r="A112" s="53"/>
      <c r="B112" s="70" t="s">
        <v>109</v>
      </c>
      <c r="C112" s="59"/>
      <c r="D112" s="59"/>
      <c r="E112" s="59"/>
      <c r="F112" s="59"/>
      <c r="G112" s="59"/>
      <c r="H112" s="56">
        <v>21489.87</v>
      </c>
      <c r="I112" s="69">
        <v>0</v>
      </c>
      <c r="J112" s="69">
        <v>195.01000000000002</v>
      </c>
      <c r="K112" s="69">
        <v>0</v>
      </c>
      <c r="L112" s="69">
        <v>38309.930000000008</v>
      </c>
      <c r="M112" s="69">
        <v>0</v>
      </c>
      <c r="N112" s="69">
        <v>0</v>
      </c>
      <c r="O112" s="69">
        <v>0</v>
      </c>
      <c r="P112" s="62">
        <f t="shared" si="5"/>
        <v>38504.94000000001</v>
      </c>
      <c r="Q112" s="71">
        <f t="shared" si="4"/>
        <v>59994.810000000012</v>
      </c>
      <c r="R112" s="63"/>
      <c r="S112" s="4"/>
      <c r="T112" s="4"/>
      <c r="U112" s="4"/>
      <c r="V112" s="4"/>
      <c r="W112" s="4"/>
      <c r="X112" s="52"/>
      <c r="Y112" s="52"/>
      <c r="Z112" s="52"/>
      <c r="AA112" s="4"/>
      <c r="AB112" s="4"/>
    </row>
    <row r="113" spans="1:28" s="3" customFormat="1" ht="15.75" hidden="1" x14ac:dyDescent="0.25">
      <c r="A113" s="53"/>
      <c r="B113" s="70" t="s">
        <v>110</v>
      </c>
      <c r="C113" s="59"/>
      <c r="D113" s="59"/>
      <c r="E113" s="59"/>
      <c r="F113" s="59"/>
      <c r="G113" s="59"/>
      <c r="H113" s="56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2">
        <f t="shared" si="5"/>
        <v>0</v>
      </c>
      <c r="Q113" s="71">
        <f t="shared" si="4"/>
        <v>0</v>
      </c>
      <c r="R113" s="63"/>
      <c r="S113" s="4"/>
      <c r="T113" s="4"/>
      <c r="U113" s="4"/>
      <c r="V113" s="4"/>
      <c r="W113" s="4"/>
      <c r="X113" s="52"/>
      <c r="Y113" s="52"/>
      <c r="Z113" s="52"/>
      <c r="AA113" s="4"/>
      <c r="AB113" s="4"/>
    </row>
    <row r="114" spans="1:28" s="3" customFormat="1" ht="15.75" hidden="1" x14ac:dyDescent="0.25">
      <c r="A114" s="53"/>
      <c r="B114" s="70" t="s">
        <v>111</v>
      </c>
      <c r="C114" s="59"/>
      <c r="D114" s="59"/>
      <c r="E114" s="59"/>
      <c r="F114" s="59"/>
      <c r="G114" s="59"/>
      <c r="H114" s="56"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2">
        <f t="shared" si="5"/>
        <v>0</v>
      </c>
      <c r="Q114" s="71">
        <f t="shared" si="4"/>
        <v>0</v>
      </c>
      <c r="R114" s="63"/>
      <c r="S114" s="4"/>
      <c r="T114" s="4"/>
      <c r="U114" s="4"/>
      <c r="V114" s="4"/>
      <c r="W114" s="4"/>
      <c r="X114" s="52"/>
      <c r="Y114" s="52"/>
      <c r="Z114" s="52"/>
      <c r="AA114" s="4"/>
      <c r="AB114" s="4"/>
    </row>
    <row r="115" spans="1:28" s="3" customFormat="1" ht="15.75" x14ac:dyDescent="0.25">
      <c r="A115" s="53"/>
      <c r="B115" s="70" t="s">
        <v>112</v>
      </c>
      <c r="C115" s="59"/>
      <c r="D115" s="59"/>
      <c r="E115" s="59"/>
      <c r="F115" s="59"/>
      <c r="G115" s="59"/>
      <c r="H115" s="56"/>
      <c r="I115" s="69">
        <v>0</v>
      </c>
      <c r="J115" s="69">
        <v>0</v>
      </c>
      <c r="K115" s="69">
        <v>0</v>
      </c>
      <c r="L115" s="69">
        <v>96350.299999999988</v>
      </c>
      <c r="M115" s="69">
        <v>0</v>
      </c>
      <c r="N115" s="69">
        <v>0</v>
      </c>
      <c r="O115" s="69">
        <v>0</v>
      </c>
      <c r="P115" s="62">
        <f t="shared" si="5"/>
        <v>96350.299999999988</v>
      </c>
      <c r="Q115" s="71">
        <f t="shared" si="4"/>
        <v>96350.299999999988</v>
      </c>
      <c r="R115" s="63"/>
      <c r="S115" s="4"/>
      <c r="T115" s="4"/>
      <c r="U115" s="4"/>
      <c r="V115" s="4"/>
      <c r="W115" s="4"/>
      <c r="X115" s="52"/>
      <c r="Y115" s="52"/>
      <c r="Z115" s="52"/>
      <c r="AA115" s="4"/>
      <c r="AB115" s="4"/>
    </row>
    <row r="116" spans="1:28" s="3" customFormat="1" ht="15.75" x14ac:dyDescent="0.25">
      <c r="A116" s="53"/>
      <c r="B116" s="70" t="s">
        <v>113</v>
      </c>
      <c r="C116" s="59"/>
      <c r="D116" s="59"/>
      <c r="E116" s="59"/>
      <c r="F116" s="59"/>
      <c r="G116" s="59"/>
      <c r="H116" s="56"/>
      <c r="I116" s="69">
        <v>0</v>
      </c>
      <c r="J116" s="69">
        <v>0</v>
      </c>
      <c r="K116" s="69">
        <v>0</v>
      </c>
      <c r="L116" s="69">
        <v>18560</v>
      </c>
      <c r="M116" s="69">
        <v>0</v>
      </c>
      <c r="N116" s="69">
        <v>0</v>
      </c>
      <c r="O116" s="69">
        <v>0</v>
      </c>
      <c r="P116" s="62">
        <f t="shared" si="5"/>
        <v>18560</v>
      </c>
      <c r="Q116" s="71">
        <f t="shared" si="4"/>
        <v>18560</v>
      </c>
      <c r="R116" s="63"/>
      <c r="S116" s="4"/>
      <c r="T116" s="4"/>
      <c r="U116" s="4"/>
      <c r="V116" s="4"/>
      <c r="W116" s="4"/>
      <c r="X116" s="52"/>
      <c r="Y116" s="52"/>
      <c r="Z116" s="52"/>
      <c r="AA116" s="4"/>
      <c r="AB116" s="4"/>
    </row>
    <row r="117" spans="1:28" s="3" customFormat="1" ht="15.75" x14ac:dyDescent="0.25">
      <c r="A117" s="53"/>
      <c r="B117" s="70" t="s">
        <v>114</v>
      </c>
      <c r="C117" s="59"/>
      <c r="D117" s="59"/>
      <c r="E117" s="59"/>
      <c r="F117" s="59"/>
      <c r="G117" s="59"/>
      <c r="H117" s="56"/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2760.7999999999993</v>
      </c>
      <c r="P117" s="62">
        <f t="shared" si="5"/>
        <v>2760.7999999999993</v>
      </c>
      <c r="Q117" s="71">
        <f t="shared" si="4"/>
        <v>2760.7999999999993</v>
      </c>
      <c r="R117" s="63"/>
      <c r="S117" s="4"/>
      <c r="T117" s="4"/>
      <c r="U117" s="4"/>
      <c r="V117" s="4"/>
      <c r="W117" s="4"/>
      <c r="X117" s="52"/>
      <c r="Y117" s="52"/>
      <c r="Z117" s="52"/>
      <c r="AA117" s="4"/>
      <c r="AB117" s="4"/>
    </row>
    <row r="118" spans="1:28" s="3" customFormat="1" ht="15.75" hidden="1" x14ac:dyDescent="0.25">
      <c r="A118" s="53"/>
      <c r="B118" s="70" t="s">
        <v>115</v>
      </c>
      <c r="C118" s="59"/>
      <c r="D118" s="59"/>
      <c r="E118" s="59"/>
      <c r="F118" s="59"/>
      <c r="G118" s="59"/>
      <c r="H118" s="56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62">
        <f t="shared" si="5"/>
        <v>0</v>
      </c>
      <c r="Q118" s="71">
        <f t="shared" si="4"/>
        <v>0</v>
      </c>
      <c r="R118" s="63"/>
      <c r="S118" s="4"/>
      <c r="T118" s="4"/>
      <c r="U118" s="4"/>
      <c r="V118" s="4"/>
      <c r="W118" s="4"/>
      <c r="X118" s="52"/>
      <c r="Y118" s="52"/>
      <c r="Z118" s="52"/>
      <c r="AA118" s="4"/>
      <c r="AB118" s="4"/>
    </row>
    <row r="119" spans="1:28" s="3" customFormat="1" ht="15.75" hidden="1" x14ac:dyDescent="0.25">
      <c r="A119" s="53"/>
      <c r="B119" s="70" t="s">
        <v>116</v>
      </c>
      <c r="C119" s="59"/>
      <c r="D119" s="59"/>
      <c r="E119" s="59"/>
      <c r="F119" s="59"/>
      <c r="G119" s="59"/>
      <c r="H119" s="56"/>
      <c r="I119" s="69">
        <v>0</v>
      </c>
      <c r="J119" s="69">
        <v>0</v>
      </c>
      <c r="K119" s="69">
        <v>0</v>
      </c>
      <c r="L119" s="69">
        <v>0</v>
      </c>
      <c r="M119" s="69">
        <v>0</v>
      </c>
      <c r="N119" s="69">
        <v>0</v>
      </c>
      <c r="O119" s="69">
        <v>0</v>
      </c>
      <c r="P119" s="62">
        <f t="shared" si="5"/>
        <v>0</v>
      </c>
      <c r="Q119" s="71">
        <f t="shared" si="4"/>
        <v>0</v>
      </c>
      <c r="R119" s="63"/>
      <c r="S119" s="4"/>
      <c r="T119" s="4"/>
      <c r="U119" s="4"/>
      <c r="V119" s="4"/>
      <c r="W119" s="4"/>
      <c r="X119" s="52"/>
      <c r="Y119" s="52"/>
      <c r="Z119" s="52"/>
      <c r="AA119" s="4"/>
      <c r="AB119" s="4"/>
    </row>
    <row r="120" spans="1:28" s="3" customFormat="1" ht="15.75" hidden="1" x14ac:dyDescent="0.25">
      <c r="A120" s="53"/>
      <c r="B120" s="70" t="s">
        <v>117</v>
      </c>
      <c r="C120" s="59"/>
      <c r="D120" s="59"/>
      <c r="E120" s="59"/>
      <c r="F120" s="59"/>
      <c r="G120" s="59"/>
      <c r="H120" s="56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2">
        <f t="shared" si="5"/>
        <v>0</v>
      </c>
      <c r="Q120" s="71">
        <f t="shared" si="4"/>
        <v>0</v>
      </c>
      <c r="R120" s="63"/>
      <c r="S120" s="4"/>
      <c r="T120" s="4"/>
      <c r="U120" s="4"/>
      <c r="V120" s="4"/>
      <c r="W120" s="4"/>
      <c r="X120" s="52"/>
      <c r="Y120" s="52"/>
      <c r="Z120" s="52"/>
      <c r="AA120" s="4"/>
      <c r="AB120" s="4"/>
    </row>
    <row r="121" spans="1:28" s="3" customFormat="1" ht="15.75" hidden="1" x14ac:dyDescent="0.25">
      <c r="A121" s="53"/>
      <c r="B121" s="70" t="s">
        <v>118</v>
      </c>
      <c r="C121" s="59"/>
      <c r="D121" s="59"/>
      <c r="E121" s="59"/>
      <c r="F121" s="59"/>
      <c r="G121" s="59"/>
      <c r="H121" s="56">
        <v>0</v>
      </c>
      <c r="I121" s="69">
        <v>0</v>
      </c>
      <c r="J121" s="69">
        <v>0</v>
      </c>
      <c r="K121" s="69">
        <v>0</v>
      </c>
      <c r="L121" s="69">
        <v>0</v>
      </c>
      <c r="M121" s="69">
        <v>0</v>
      </c>
      <c r="N121" s="69">
        <v>0</v>
      </c>
      <c r="O121" s="69">
        <v>0</v>
      </c>
      <c r="P121" s="62">
        <f t="shared" si="5"/>
        <v>0</v>
      </c>
      <c r="Q121" s="71">
        <f t="shared" si="4"/>
        <v>0</v>
      </c>
      <c r="R121" s="63"/>
      <c r="S121" s="4"/>
      <c r="T121" s="4"/>
      <c r="U121" s="4"/>
      <c r="V121" s="4"/>
      <c r="W121" s="4"/>
      <c r="X121" s="52"/>
      <c r="Y121" s="52"/>
      <c r="Z121" s="52"/>
      <c r="AA121" s="4"/>
      <c r="AB121" s="4"/>
    </row>
    <row r="122" spans="1:28" s="3" customFormat="1" ht="15.75" x14ac:dyDescent="0.25">
      <c r="A122" s="53"/>
      <c r="B122" s="70" t="s">
        <v>119</v>
      </c>
      <c r="C122" s="59"/>
      <c r="D122" s="59"/>
      <c r="E122" s="59"/>
      <c r="F122" s="59"/>
      <c r="G122" s="59"/>
      <c r="H122" s="56">
        <v>22346</v>
      </c>
      <c r="I122" s="69">
        <v>13695</v>
      </c>
      <c r="J122" s="69">
        <v>57170</v>
      </c>
      <c r="K122" s="69">
        <v>15269</v>
      </c>
      <c r="L122" s="69">
        <v>9084</v>
      </c>
      <c r="M122" s="69">
        <v>0</v>
      </c>
      <c r="N122" s="69">
        <v>0</v>
      </c>
      <c r="O122" s="69">
        <v>0</v>
      </c>
      <c r="P122" s="62">
        <f t="shared" si="5"/>
        <v>95218</v>
      </c>
      <c r="Q122" s="71">
        <f t="shared" si="4"/>
        <v>117564</v>
      </c>
      <c r="R122" s="63"/>
      <c r="S122" s="4"/>
      <c r="T122" s="4"/>
      <c r="U122" s="4"/>
      <c r="V122" s="4"/>
      <c r="W122" s="4"/>
      <c r="X122" s="52"/>
      <c r="Y122" s="52"/>
      <c r="Z122" s="52"/>
      <c r="AA122" s="4"/>
      <c r="AB122" s="4"/>
    </row>
    <row r="123" spans="1:28" s="3" customFormat="1" ht="15.75" hidden="1" x14ac:dyDescent="0.25">
      <c r="A123" s="53"/>
      <c r="B123" s="70" t="s">
        <v>120</v>
      </c>
      <c r="C123" s="59"/>
      <c r="D123" s="59"/>
      <c r="E123" s="59"/>
      <c r="F123" s="59"/>
      <c r="G123" s="59"/>
      <c r="H123" s="56"/>
      <c r="I123" s="69">
        <v>0</v>
      </c>
      <c r="J123" s="69">
        <v>0</v>
      </c>
      <c r="K123" s="69">
        <v>0</v>
      </c>
      <c r="L123" s="69">
        <v>0</v>
      </c>
      <c r="M123" s="69">
        <v>0</v>
      </c>
      <c r="N123" s="69">
        <v>0</v>
      </c>
      <c r="O123" s="69">
        <v>0</v>
      </c>
      <c r="P123" s="62">
        <f t="shared" si="5"/>
        <v>0</v>
      </c>
      <c r="Q123" s="71">
        <f t="shared" si="4"/>
        <v>0</v>
      </c>
      <c r="R123" s="63"/>
      <c r="S123" s="4"/>
      <c r="T123" s="4"/>
      <c r="U123" s="4"/>
      <c r="V123" s="4"/>
      <c r="W123" s="4"/>
      <c r="X123" s="52"/>
      <c r="Y123" s="52"/>
      <c r="Z123" s="52"/>
      <c r="AA123" s="4"/>
      <c r="AB123" s="4"/>
    </row>
    <row r="124" spans="1:28" s="3" customFormat="1" ht="15.75" x14ac:dyDescent="0.25">
      <c r="A124" s="53"/>
      <c r="B124" s="70" t="s">
        <v>121</v>
      </c>
      <c r="C124" s="59"/>
      <c r="D124" s="59"/>
      <c r="E124" s="59"/>
      <c r="F124" s="59"/>
      <c r="G124" s="59"/>
      <c r="H124" s="56">
        <v>31207.72</v>
      </c>
      <c r="I124" s="69">
        <v>8892.619999999999</v>
      </c>
      <c r="J124" s="69">
        <v>38546.99</v>
      </c>
      <c r="K124" s="69">
        <v>3906.4600000000009</v>
      </c>
      <c r="L124" s="69">
        <v>17467.07</v>
      </c>
      <c r="M124" s="69">
        <v>0</v>
      </c>
      <c r="N124" s="69">
        <v>0</v>
      </c>
      <c r="O124" s="69">
        <v>0</v>
      </c>
      <c r="P124" s="62">
        <f t="shared" si="5"/>
        <v>68813.14</v>
      </c>
      <c r="Q124" s="71">
        <f t="shared" si="4"/>
        <v>100020.86</v>
      </c>
      <c r="R124" s="63"/>
      <c r="S124" s="4"/>
      <c r="T124" s="4"/>
      <c r="U124" s="4"/>
      <c r="V124" s="4"/>
      <c r="W124" s="4"/>
      <c r="X124" s="52"/>
      <c r="Y124" s="52"/>
      <c r="Z124" s="52"/>
      <c r="AA124" s="4"/>
      <c r="AB124" s="4"/>
    </row>
    <row r="125" spans="1:28" s="3" customFormat="1" ht="15.75" hidden="1" x14ac:dyDescent="0.25">
      <c r="A125" s="53"/>
      <c r="B125" s="70" t="s">
        <v>122</v>
      </c>
      <c r="C125" s="59"/>
      <c r="D125" s="59"/>
      <c r="E125" s="59"/>
      <c r="F125" s="59"/>
      <c r="G125" s="59"/>
      <c r="H125" s="56"/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69">
        <v>0</v>
      </c>
      <c r="O125" s="69">
        <v>0</v>
      </c>
      <c r="P125" s="62">
        <f t="shared" si="5"/>
        <v>0</v>
      </c>
      <c r="Q125" s="71">
        <f t="shared" si="4"/>
        <v>0</v>
      </c>
      <c r="R125" s="63"/>
      <c r="S125" s="4"/>
      <c r="T125" s="4"/>
      <c r="U125" s="4"/>
      <c r="V125" s="4"/>
      <c r="W125" s="4"/>
      <c r="X125" s="52"/>
      <c r="Y125" s="52"/>
      <c r="Z125" s="52"/>
      <c r="AA125" s="4"/>
      <c r="AB125" s="4"/>
    </row>
    <row r="126" spans="1:28" s="3" customFormat="1" ht="15.75" x14ac:dyDescent="0.25">
      <c r="A126" s="53"/>
      <c r="B126" s="70" t="s">
        <v>123</v>
      </c>
      <c r="C126" s="59"/>
      <c r="D126" s="59"/>
      <c r="E126" s="59"/>
      <c r="F126" s="59"/>
      <c r="G126" s="59"/>
      <c r="H126" s="56">
        <v>168.2</v>
      </c>
      <c r="I126" s="69">
        <v>592</v>
      </c>
      <c r="J126" s="69">
        <v>0</v>
      </c>
      <c r="K126" s="69">
        <v>0</v>
      </c>
      <c r="L126" s="69">
        <v>0</v>
      </c>
      <c r="M126" s="69">
        <v>0</v>
      </c>
      <c r="N126" s="69">
        <v>0</v>
      </c>
      <c r="O126" s="69">
        <v>0</v>
      </c>
      <c r="P126" s="62">
        <f t="shared" si="5"/>
        <v>592</v>
      </c>
      <c r="Q126" s="71">
        <f t="shared" si="4"/>
        <v>760.2</v>
      </c>
      <c r="R126" s="63"/>
      <c r="S126" s="4"/>
      <c r="T126" s="4"/>
      <c r="U126" s="4"/>
      <c r="V126" s="4"/>
      <c r="W126" s="4"/>
      <c r="X126" s="52"/>
      <c r="Y126" s="52"/>
      <c r="Z126" s="52"/>
      <c r="AA126" s="4"/>
      <c r="AB126" s="4"/>
    </row>
    <row r="127" spans="1:28" s="3" customFormat="1" ht="15.75" hidden="1" x14ac:dyDescent="0.25">
      <c r="A127" s="53"/>
      <c r="B127" s="70" t="s">
        <v>124</v>
      </c>
      <c r="C127" s="59"/>
      <c r="D127" s="59"/>
      <c r="E127" s="59"/>
      <c r="F127" s="59"/>
      <c r="G127" s="59"/>
      <c r="H127" s="56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0</v>
      </c>
      <c r="O127" s="69">
        <v>0</v>
      </c>
      <c r="P127" s="62">
        <f t="shared" si="5"/>
        <v>0</v>
      </c>
      <c r="Q127" s="71">
        <f t="shared" si="4"/>
        <v>0</v>
      </c>
      <c r="R127" s="63"/>
      <c r="S127" s="4"/>
      <c r="T127" s="4"/>
      <c r="U127" s="4"/>
      <c r="V127" s="4"/>
      <c r="W127" s="4"/>
      <c r="X127" s="52"/>
      <c r="Y127" s="52"/>
      <c r="Z127" s="52"/>
      <c r="AA127" s="4"/>
      <c r="AB127" s="4"/>
    </row>
    <row r="128" spans="1:28" s="3" customFormat="1" ht="15.75" x14ac:dyDescent="0.25">
      <c r="A128" s="53"/>
      <c r="B128" s="70" t="s">
        <v>125</v>
      </c>
      <c r="C128" s="59"/>
      <c r="D128" s="59"/>
      <c r="E128" s="59"/>
      <c r="F128" s="59"/>
      <c r="G128" s="59"/>
      <c r="H128" s="56"/>
      <c r="I128" s="69">
        <v>8005.4699999999993</v>
      </c>
      <c r="J128" s="69">
        <v>31842.31</v>
      </c>
      <c r="K128" s="69">
        <v>0</v>
      </c>
      <c r="L128" s="69">
        <v>0</v>
      </c>
      <c r="M128" s="69">
        <v>0</v>
      </c>
      <c r="N128" s="69">
        <v>3041.97</v>
      </c>
      <c r="O128" s="69">
        <v>2436</v>
      </c>
      <c r="P128" s="62">
        <f t="shared" si="5"/>
        <v>45325.75</v>
      </c>
      <c r="Q128" s="71">
        <f t="shared" si="4"/>
        <v>45325.75</v>
      </c>
      <c r="R128" s="63"/>
      <c r="S128" s="4"/>
      <c r="T128" s="4"/>
      <c r="U128" s="4"/>
      <c r="V128" s="4"/>
      <c r="W128" s="4"/>
      <c r="X128" s="52"/>
      <c r="Y128" s="52"/>
      <c r="Z128" s="52"/>
      <c r="AA128" s="4"/>
      <c r="AB128" s="4"/>
    </row>
    <row r="129" spans="1:28" s="3" customFormat="1" ht="15.75" x14ac:dyDescent="0.25">
      <c r="A129" s="53"/>
      <c r="B129" s="70" t="s">
        <v>126</v>
      </c>
      <c r="C129" s="59"/>
      <c r="D129" s="59"/>
      <c r="E129" s="59"/>
      <c r="F129" s="59"/>
      <c r="G129" s="59"/>
      <c r="H129" s="56"/>
      <c r="I129" s="69">
        <v>0</v>
      </c>
      <c r="J129" s="69">
        <v>2250</v>
      </c>
      <c r="K129" s="69">
        <v>0</v>
      </c>
      <c r="L129" s="69">
        <v>0</v>
      </c>
      <c r="M129" s="69">
        <v>0</v>
      </c>
      <c r="N129" s="69">
        <v>0</v>
      </c>
      <c r="O129" s="69">
        <v>0</v>
      </c>
      <c r="P129" s="62">
        <f t="shared" si="5"/>
        <v>2250</v>
      </c>
      <c r="Q129" s="71">
        <f t="shared" si="4"/>
        <v>2250</v>
      </c>
      <c r="R129" s="63"/>
      <c r="S129" s="4"/>
      <c r="T129" s="4"/>
      <c r="U129" s="4"/>
      <c r="V129" s="4"/>
      <c r="W129" s="4"/>
      <c r="X129" s="52"/>
      <c r="Y129" s="52"/>
      <c r="Z129" s="52"/>
      <c r="AA129" s="4"/>
      <c r="AB129" s="4"/>
    </row>
    <row r="130" spans="1:28" s="3" customFormat="1" ht="15.75" hidden="1" x14ac:dyDescent="0.25">
      <c r="A130" s="53"/>
      <c r="B130" s="70" t="s">
        <v>127</v>
      </c>
      <c r="C130" s="59"/>
      <c r="D130" s="59"/>
      <c r="E130" s="59"/>
      <c r="F130" s="59"/>
      <c r="G130" s="59"/>
      <c r="H130" s="56">
        <v>0</v>
      </c>
      <c r="I130" s="69">
        <v>0</v>
      </c>
      <c r="J130" s="69">
        <v>0</v>
      </c>
      <c r="K130" s="69">
        <v>0</v>
      </c>
      <c r="L130" s="69">
        <v>0</v>
      </c>
      <c r="M130" s="69">
        <v>0</v>
      </c>
      <c r="N130" s="69">
        <v>0</v>
      </c>
      <c r="O130" s="69">
        <v>0</v>
      </c>
      <c r="P130" s="62">
        <f t="shared" si="5"/>
        <v>0</v>
      </c>
      <c r="Q130" s="71">
        <f t="shared" si="4"/>
        <v>0</v>
      </c>
      <c r="R130" s="63"/>
      <c r="S130" s="4"/>
      <c r="T130" s="4"/>
      <c r="U130" s="4"/>
      <c r="V130" s="4"/>
      <c r="W130" s="4"/>
      <c r="X130" s="52"/>
      <c r="Y130" s="52"/>
      <c r="Z130" s="52"/>
      <c r="AA130" s="4"/>
      <c r="AB130" s="4"/>
    </row>
    <row r="131" spans="1:28" s="3" customFormat="1" ht="15.75" hidden="1" x14ac:dyDescent="0.25">
      <c r="A131" s="53"/>
      <c r="B131" s="70" t="s">
        <v>128</v>
      </c>
      <c r="C131" s="59"/>
      <c r="D131" s="59"/>
      <c r="E131" s="59"/>
      <c r="F131" s="59"/>
      <c r="G131" s="59"/>
      <c r="H131" s="56">
        <v>0</v>
      </c>
      <c r="I131" s="69">
        <v>0</v>
      </c>
      <c r="J131" s="69">
        <v>0</v>
      </c>
      <c r="K131" s="69">
        <v>0</v>
      </c>
      <c r="L131" s="69">
        <v>0</v>
      </c>
      <c r="M131" s="69">
        <v>0</v>
      </c>
      <c r="N131" s="69">
        <v>0</v>
      </c>
      <c r="O131" s="69">
        <v>0</v>
      </c>
      <c r="P131" s="62">
        <f t="shared" si="5"/>
        <v>0</v>
      </c>
      <c r="Q131" s="71">
        <f t="shared" si="4"/>
        <v>0</v>
      </c>
      <c r="R131" s="63"/>
      <c r="S131" s="4"/>
      <c r="T131" s="4"/>
      <c r="U131" s="4"/>
      <c r="V131" s="4"/>
      <c r="W131" s="4"/>
      <c r="X131" s="52"/>
      <c r="Y131" s="52"/>
      <c r="Z131" s="52"/>
      <c r="AA131" s="4"/>
      <c r="AB131" s="4"/>
    </row>
    <row r="132" spans="1:28" s="3" customFormat="1" ht="15.75" x14ac:dyDescent="0.25">
      <c r="A132" s="53"/>
      <c r="B132" s="70" t="s">
        <v>129</v>
      </c>
      <c r="C132" s="59"/>
      <c r="D132" s="59"/>
      <c r="E132" s="59"/>
      <c r="F132" s="59"/>
      <c r="G132" s="59"/>
      <c r="H132" s="56"/>
      <c r="I132" s="69">
        <v>0</v>
      </c>
      <c r="J132" s="69">
        <v>160309</v>
      </c>
      <c r="K132" s="69">
        <v>0</v>
      </c>
      <c r="L132" s="69">
        <v>0</v>
      </c>
      <c r="M132" s="69">
        <v>0</v>
      </c>
      <c r="N132" s="69">
        <v>0</v>
      </c>
      <c r="O132" s="69">
        <v>0</v>
      </c>
      <c r="P132" s="62">
        <f t="shared" si="5"/>
        <v>160309</v>
      </c>
      <c r="Q132" s="71">
        <f t="shared" si="4"/>
        <v>160309</v>
      </c>
      <c r="R132" s="63"/>
      <c r="S132" s="4"/>
      <c r="T132" s="4"/>
      <c r="U132" s="4"/>
      <c r="V132" s="4"/>
      <c r="W132" s="4"/>
      <c r="X132" s="52"/>
      <c r="Y132" s="52"/>
      <c r="Z132" s="52"/>
      <c r="AA132" s="4"/>
      <c r="AB132" s="4"/>
    </row>
    <row r="133" spans="1:28" s="3" customFormat="1" ht="15.75" x14ac:dyDescent="0.25">
      <c r="A133" s="53"/>
      <c r="B133" s="70" t="s">
        <v>130</v>
      </c>
      <c r="C133" s="59"/>
      <c r="D133" s="59"/>
      <c r="E133" s="59"/>
      <c r="F133" s="59"/>
      <c r="G133" s="59"/>
      <c r="H133" s="56"/>
      <c r="I133" s="69">
        <v>0</v>
      </c>
      <c r="J133" s="69">
        <v>0</v>
      </c>
      <c r="K133" s="69">
        <v>0</v>
      </c>
      <c r="L133" s="69">
        <v>326.92</v>
      </c>
      <c r="M133" s="69">
        <v>0</v>
      </c>
      <c r="N133" s="69">
        <v>0</v>
      </c>
      <c r="O133" s="69">
        <v>0</v>
      </c>
      <c r="P133" s="62">
        <f t="shared" si="5"/>
        <v>326.92</v>
      </c>
      <c r="Q133" s="71">
        <f t="shared" si="4"/>
        <v>326.92</v>
      </c>
      <c r="R133" s="63"/>
      <c r="S133" s="4"/>
      <c r="T133" s="4"/>
      <c r="U133" s="4"/>
      <c r="V133" s="4"/>
      <c r="W133" s="4"/>
      <c r="X133" s="52"/>
      <c r="Y133" s="52"/>
      <c r="Z133" s="52"/>
      <c r="AA133" s="4"/>
      <c r="AB133" s="4"/>
    </row>
    <row r="134" spans="1:28" s="3" customFormat="1" ht="15.75" hidden="1" x14ac:dyDescent="0.25">
      <c r="A134" s="53"/>
      <c r="B134" s="70" t="s">
        <v>131</v>
      </c>
      <c r="C134" s="59"/>
      <c r="D134" s="59"/>
      <c r="E134" s="59"/>
      <c r="F134" s="59"/>
      <c r="G134" s="59"/>
      <c r="H134" s="56">
        <v>0</v>
      </c>
      <c r="I134" s="69">
        <v>0</v>
      </c>
      <c r="J134" s="69">
        <v>0</v>
      </c>
      <c r="K134" s="69">
        <v>0</v>
      </c>
      <c r="L134" s="69">
        <v>0</v>
      </c>
      <c r="M134" s="69">
        <v>0</v>
      </c>
      <c r="N134" s="69">
        <v>0</v>
      </c>
      <c r="O134" s="69">
        <v>0</v>
      </c>
      <c r="P134" s="62">
        <f t="shared" si="5"/>
        <v>0</v>
      </c>
      <c r="Q134" s="71">
        <f t="shared" si="4"/>
        <v>0</v>
      </c>
      <c r="R134" s="63"/>
      <c r="S134" s="4"/>
      <c r="T134" s="4"/>
      <c r="U134" s="4"/>
      <c r="V134" s="4"/>
      <c r="W134" s="4"/>
      <c r="X134" s="52"/>
      <c r="Y134" s="52"/>
      <c r="Z134" s="52"/>
      <c r="AA134" s="4"/>
      <c r="AB134" s="4"/>
    </row>
    <row r="135" spans="1:28" s="3" customFormat="1" ht="15.75" hidden="1" x14ac:dyDescent="0.25">
      <c r="A135" s="53"/>
      <c r="B135" s="70" t="s">
        <v>132</v>
      </c>
      <c r="C135" s="59"/>
      <c r="D135" s="59"/>
      <c r="E135" s="59"/>
      <c r="F135" s="59"/>
      <c r="G135" s="59"/>
      <c r="H135" s="56">
        <v>0</v>
      </c>
      <c r="I135" s="69">
        <v>0</v>
      </c>
      <c r="J135" s="69">
        <v>0</v>
      </c>
      <c r="K135" s="69">
        <v>0</v>
      </c>
      <c r="L135" s="69">
        <v>0</v>
      </c>
      <c r="M135" s="69">
        <v>0</v>
      </c>
      <c r="N135" s="69">
        <v>0</v>
      </c>
      <c r="O135" s="69">
        <v>0</v>
      </c>
      <c r="P135" s="62">
        <f t="shared" si="5"/>
        <v>0</v>
      </c>
      <c r="Q135" s="71">
        <f t="shared" si="4"/>
        <v>0</v>
      </c>
      <c r="R135" s="63"/>
      <c r="S135" s="4"/>
      <c r="T135" s="4"/>
      <c r="U135" s="4"/>
      <c r="V135" s="4"/>
      <c r="W135" s="4"/>
      <c r="X135" s="52"/>
      <c r="Y135" s="52"/>
      <c r="Z135" s="52"/>
      <c r="AA135" s="4"/>
      <c r="AB135" s="4"/>
    </row>
    <row r="136" spans="1:28" s="3" customFormat="1" ht="12.75" customHeight="1" x14ac:dyDescent="0.25">
      <c r="A136" s="53"/>
      <c r="B136" s="53"/>
      <c r="C136" s="74"/>
      <c r="D136" s="74"/>
      <c r="E136" s="74"/>
      <c r="F136" s="74"/>
      <c r="G136" s="74"/>
      <c r="H136" s="71"/>
      <c r="I136" s="75"/>
      <c r="J136" s="75"/>
      <c r="K136" s="75"/>
      <c r="L136" s="75"/>
      <c r="M136" s="75"/>
      <c r="N136" s="75"/>
      <c r="O136" s="75"/>
      <c r="P136" s="62"/>
      <c r="Q136" s="71"/>
      <c r="R136" s="63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s="3" customFormat="1" ht="12.75" customHeight="1" x14ac:dyDescent="0.25">
      <c r="A137" s="53"/>
      <c r="B137" s="72" t="s">
        <v>133</v>
      </c>
      <c r="C137" s="74" t="e">
        <f>+#REF!</f>
        <v>#REF!</v>
      </c>
      <c r="D137" s="74"/>
      <c r="E137" s="59" t="e">
        <f>SUM(C137:D137)</f>
        <v>#REF!</v>
      </c>
      <c r="F137" s="74">
        <v>74240</v>
      </c>
      <c r="G137" s="74"/>
      <c r="H137" s="76">
        <f>SUM(H138:H140)</f>
        <v>74240</v>
      </c>
      <c r="I137" s="75"/>
      <c r="J137" s="75"/>
      <c r="K137" s="75"/>
      <c r="L137" s="75"/>
      <c r="M137" s="75"/>
      <c r="N137" s="75"/>
      <c r="O137" s="75"/>
      <c r="P137" s="59">
        <f>SUM(P138:P140)</f>
        <v>69339.19</v>
      </c>
      <c r="Q137" s="59">
        <f>P137+H137</f>
        <v>143579.19</v>
      </c>
      <c r="R137" s="60" t="e">
        <f>C137+F137-Q137</f>
        <v>#REF!</v>
      </c>
      <c r="T137" s="4"/>
      <c r="U137" s="4"/>
      <c r="V137" s="4"/>
      <c r="W137" s="4"/>
      <c r="X137" s="4"/>
      <c r="Y137" s="4"/>
      <c r="Z137" s="4"/>
      <c r="AA137" s="4"/>
      <c r="AB137" s="4"/>
    </row>
    <row r="138" spans="1:28" s="3" customFormat="1" ht="12.75" customHeight="1" x14ac:dyDescent="0.25">
      <c r="A138" s="53"/>
      <c r="B138" s="70" t="s">
        <v>134</v>
      </c>
      <c r="C138" s="74"/>
      <c r="D138" s="74"/>
      <c r="E138" s="74"/>
      <c r="F138" s="74"/>
      <c r="G138" s="74"/>
      <c r="H138" s="71">
        <v>6000</v>
      </c>
      <c r="I138" s="75">
        <v>0</v>
      </c>
      <c r="J138" s="75">
        <v>0</v>
      </c>
      <c r="K138" s="75">
        <v>0</v>
      </c>
      <c r="L138" s="75">
        <v>12000</v>
      </c>
      <c r="M138" s="75">
        <v>0</v>
      </c>
      <c r="N138" s="75">
        <v>0</v>
      </c>
      <c r="O138" s="75">
        <v>0</v>
      </c>
      <c r="P138" s="62">
        <f>SUM(I138:O138)</f>
        <v>12000</v>
      </c>
      <c r="Q138" s="71">
        <f>P138+H138</f>
        <v>18000</v>
      </c>
      <c r="R138" s="63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s="3" customFormat="1" ht="12.75" customHeight="1" x14ac:dyDescent="0.25">
      <c r="A139" s="53"/>
      <c r="B139" s="70" t="s">
        <v>135</v>
      </c>
      <c r="C139" s="74"/>
      <c r="D139" s="74"/>
      <c r="E139" s="74"/>
      <c r="F139" s="74"/>
      <c r="G139" s="74"/>
      <c r="H139" s="71">
        <v>48000</v>
      </c>
      <c r="I139" s="75">
        <v>0</v>
      </c>
      <c r="J139" s="75">
        <v>12690</v>
      </c>
      <c r="K139" s="75">
        <v>0</v>
      </c>
      <c r="L139" s="75">
        <v>27949.19</v>
      </c>
      <c r="M139" s="75">
        <v>0</v>
      </c>
      <c r="N139" s="75">
        <v>0</v>
      </c>
      <c r="O139" s="75">
        <v>0</v>
      </c>
      <c r="P139" s="62">
        <f>SUM(I139:O139)</f>
        <v>40639.19</v>
      </c>
      <c r="Q139" s="71">
        <f>P139+H139</f>
        <v>88639.19</v>
      </c>
      <c r="R139" s="63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s="3" customFormat="1" ht="12.75" customHeight="1" x14ac:dyDescent="0.25">
      <c r="A140" s="53"/>
      <c r="B140" s="70" t="s">
        <v>136</v>
      </c>
      <c r="C140" s="74"/>
      <c r="D140" s="74"/>
      <c r="E140" s="74"/>
      <c r="F140" s="74"/>
      <c r="G140" s="74"/>
      <c r="H140" s="71">
        <v>20240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16700</v>
      </c>
      <c r="P140" s="62">
        <f>SUM(I140:O140)</f>
        <v>16700</v>
      </c>
      <c r="Q140" s="71">
        <f>P140+H140</f>
        <v>36940</v>
      </c>
      <c r="R140" s="63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s="51" customFormat="1" ht="16.5" thickBot="1" x14ac:dyDescent="0.3">
      <c r="A141" s="58"/>
      <c r="B141" s="77"/>
      <c r="C141" s="74"/>
      <c r="D141" s="78"/>
      <c r="E141" s="78"/>
      <c r="F141" s="74"/>
      <c r="G141" s="78"/>
      <c r="H141" s="71"/>
      <c r="I141" s="78"/>
      <c r="J141" s="78"/>
      <c r="K141" s="78"/>
      <c r="L141" s="78"/>
      <c r="M141" s="78"/>
      <c r="N141" s="78"/>
      <c r="O141" s="78"/>
      <c r="P141" s="56"/>
      <c r="Q141" s="71"/>
      <c r="R141" s="63"/>
      <c r="S141" s="79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s="3" customFormat="1" ht="16.5" thickBot="1" x14ac:dyDescent="0.3">
      <c r="A142" s="53"/>
      <c r="B142" s="80" t="s">
        <v>137</v>
      </c>
      <c r="C142" s="81" t="e">
        <f>SUM(C30:C141)</f>
        <v>#REF!</v>
      </c>
      <c r="D142" s="81">
        <f>SUM(D30:D141)</f>
        <v>0</v>
      </c>
      <c r="E142" s="81" t="e">
        <f>SUM(E30:E141)</f>
        <v>#REF!</v>
      </c>
      <c r="F142" s="81">
        <f>+F30+F45+F84+F137</f>
        <v>8550178.4800000004</v>
      </c>
      <c r="G142" s="81">
        <f>+G30+G45+G84</f>
        <v>0</v>
      </c>
      <c r="H142" s="81">
        <f>+H30+H45+H84+H137</f>
        <v>5009143.1899999995</v>
      </c>
      <c r="I142" s="81">
        <f t="shared" ref="I142:O142" si="6">SUM(I31:I141)</f>
        <v>33503.939999999995</v>
      </c>
      <c r="J142" s="81">
        <f t="shared" si="6"/>
        <v>685987.96000000008</v>
      </c>
      <c r="K142" s="81">
        <f t="shared" si="6"/>
        <v>276827.66000000003</v>
      </c>
      <c r="L142" s="81">
        <f t="shared" si="6"/>
        <v>782983.92999999993</v>
      </c>
      <c r="M142" s="81">
        <f t="shared" si="6"/>
        <v>435409.24</v>
      </c>
      <c r="N142" s="81">
        <f t="shared" si="6"/>
        <v>131365.84999999998</v>
      </c>
      <c r="O142" s="81">
        <f t="shared" si="6"/>
        <v>27171.66</v>
      </c>
      <c r="P142" s="81">
        <f>+P45+P30+P84+P137</f>
        <v>2373250.2399999998</v>
      </c>
      <c r="Q142" s="81">
        <f>+Q45+Q30+Q84+Q137</f>
        <v>7382393.4300000006</v>
      </c>
      <c r="R142" s="81" t="e">
        <f>SUM(R30:R141)</f>
        <v>#REF!</v>
      </c>
      <c r="S142" s="67"/>
      <c r="T142" s="4"/>
      <c r="U142" s="4"/>
      <c r="V142" s="4"/>
      <c r="W142" s="4"/>
      <c r="X142" s="4"/>
      <c r="Y142" s="4"/>
      <c r="Z142" s="4"/>
      <c r="AA142" s="4"/>
      <c r="AB142" s="4"/>
    </row>
    <row r="146" spans="2:28" s="3" customFormat="1" ht="15" x14ac:dyDescent="0.2">
      <c r="B146" s="53"/>
      <c r="C146" s="82"/>
      <c r="D146" s="82"/>
      <c r="E146" s="82"/>
      <c r="F146" s="83"/>
      <c r="G146" s="82"/>
      <c r="H146" s="82"/>
      <c r="I146" s="84"/>
      <c r="J146" s="85"/>
      <c r="K146" s="85"/>
      <c r="L146" s="85"/>
      <c r="M146" s="85"/>
      <c r="N146" s="85"/>
      <c r="O146" s="86"/>
      <c r="P146" s="86"/>
      <c r="Q146" s="86"/>
      <c r="R146" s="86"/>
      <c r="S146" s="86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s="3" customFormat="1" ht="15.75" x14ac:dyDescent="0.25">
      <c r="B147" s="87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16"/>
      <c r="P147" s="16"/>
      <c r="Q147" s="16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s="3" customFormat="1" ht="15.75" x14ac:dyDescent="0.25">
      <c r="B148" s="87"/>
      <c r="C148" s="88"/>
      <c r="D148" s="88"/>
      <c r="E148" s="88"/>
      <c r="F148" s="88"/>
      <c r="G148" s="88"/>
      <c r="H148" s="89">
        <f>+H30+H84+H45</f>
        <v>4934903.1900000004</v>
      </c>
      <c r="I148" s="88"/>
      <c r="J148" s="88"/>
      <c r="K148" s="88"/>
      <c r="L148" s="88"/>
      <c r="M148" s="88"/>
      <c r="N148" s="88"/>
      <c r="O148" s="16"/>
      <c r="P148" s="16"/>
      <c r="Q148" s="16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s="3" customFormat="1" ht="15.75" x14ac:dyDescent="0.25">
      <c r="B149" s="87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16"/>
      <c r="P149" s="16"/>
      <c r="Q149" s="16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s="3" customFormat="1" ht="15.75" x14ac:dyDescent="0.25">
      <c r="B150" s="53"/>
      <c r="C150" s="84"/>
      <c r="D150" s="84"/>
      <c r="E150" s="84"/>
      <c r="F150" s="90"/>
      <c r="G150" s="84"/>
      <c r="H150" s="84"/>
      <c r="I150" s="84"/>
      <c r="J150" s="84"/>
      <c r="K150" s="84"/>
      <c r="L150" s="84"/>
      <c r="M150" s="84"/>
      <c r="N150" s="84"/>
      <c r="O150" s="67"/>
      <c r="P150" s="67"/>
      <c r="Q150" s="67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s="3" customFormat="1" ht="16.5" thickBot="1" x14ac:dyDescent="0.3">
      <c r="B151" s="53"/>
      <c r="C151" s="84"/>
      <c r="D151" s="84"/>
      <c r="E151" s="84"/>
      <c r="F151" s="90"/>
      <c r="G151" s="84"/>
      <c r="H151" s="84"/>
      <c r="I151" s="84"/>
      <c r="J151" s="53"/>
      <c r="K151" s="91"/>
      <c r="O151" s="92"/>
      <c r="P151" s="92"/>
      <c r="Q151" s="92"/>
      <c r="R151" s="92"/>
      <c r="S151" s="92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s="3" customFormat="1" ht="15" x14ac:dyDescent="0.2">
      <c r="B152" s="53"/>
      <c r="C152" s="93" t="s">
        <v>138</v>
      </c>
      <c r="D152" s="93"/>
      <c r="E152" s="93"/>
      <c r="F152" s="94"/>
      <c r="G152" s="94"/>
      <c r="H152" s="82"/>
      <c r="I152" s="84"/>
      <c r="J152" s="53"/>
      <c r="K152" s="91"/>
      <c r="L152" s="95" t="s">
        <v>139</v>
      </c>
      <c r="M152" s="95"/>
      <c r="N152" s="95"/>
      <c r="O152" s="96"/>
      <c r="P152" s="96"/>
      <c r="Q152" s="92"/>
      <c r="R152" s="92"/>
      <c r="S152" s="92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s="3" customFormat="1" ht="15" x14ac:dyDescent="0.2">
      <c r="C153" s="97" t="s">
        <v>140</v>
      </c>
      <c r="D153" s="97"/>
      <c r="E153" s="97"/>
      <c r="F153" s="98"/>
      <c r="G153" s="98"/>
      <c r="H153" s="99"/>
      <c r="I153" s="67"/>
      <c r="J153" s="67"/>
      <c r="K153" s="67"/>
      <c r="L153" s="100" t="s">
        <v>141</v>
      </c>
      <c r="M153" s="100"/>
      <c r="N153" s="100"/>
      <c r="O153" s="101"/>
      <c r="P153" s="14"/>
      <c r="Q153" s="67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s="3" customFormat="1" x14ac:dyDescent="0.2">
      <c r="H154" s="99"/>
      <c r="I154" s="102"/>
      <c r="J154" s="102"/>
      <c r="K154" s="103"/>
      <c r="L154" s="103"/>
      <c r="M154" s="103"/>
      <c r="N154" s="103"/>
      <c r="O154" s="67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s="3" customFormat="1" x14ac:dyDescent="0.2">
      <c r="D155" s="104"/>
      <c r="E155" s="104"/>
      <c r="F155" s="104"/>
      <c r="I155" s="67"/>
      <c r="J155" s="67"/>
      <c r="K155" s="105"/>
      <c r="L155" s="105"/>
      <c r="M155" s="105"/>
      <c r="N155" s="105"/>
      <c r="O155" s="67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x14ac:dyDescent="0.2">
      <c r="B156" s="3"/>
      <c r="C156" s="3"/>
      <c r="D156" s="3"/>
      <c r="E156" s="3"/>
      <c r="F156" s="3"/>
      <c r="G156" s="3"/>
      <c r="H156" s="3"/>
      <c r="I156" s="67"/>
      <c r="J156" s="67"/>
      <c r="K156" s="67"/>
      <c r="L156" s="67"/>
      <c r="M156" s="67"/>
      <c r="N156" s="67"/>
      <c r="O156" s="67"/>
      <c r="P156" s="3"/>
      <c r="Q156" s="3"/>
      <c r="R156" s="3"/>
    </row>
    <row r="157" spans="2:28" x14ac:dyDescent="0.2">
      <c r="B157"/>
    </row>
  </sheetData>
  <mergeCells count="11">
    <mergeCell ref="C153:E153"/>
    <mergeCell ref="L153:N153"/>
    <mergeCell ref="K154:N154"/>
    <mergeCell ref="D155:F155"/>
    <mergeCell ref="K155:N155"/>
    <mergeCell ref="B19:R19"/>
    <mergeCell ref="B21:R21"/>
    <mergeCell ref="B22:R22"/>
    <mergeCell ref="I25:O25"/>
    <mergeCell ref="C152:E152"/>
    <mergeCell ref="L152:N152"/>
  </mergeCells>
  <pageMargins left="1.5" right="0.27559055118110237" top="0.43307086614173229" bottom="0.23622047244094491" header="0.23622047244094491" footer="0.23622047244094491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PROPIOS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2017-09-06T21:16:07Z</dcterms:created>
  <dcterms:modified xsi:type="dcterms:W3CDTF">2017-09-06T21:16:16Z</dcterms:modified>
</cp:coreProperties>
</file>