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FEDERAL" sheetId="1" r:id="rId1"/>
  </sheets>
  <externalReferences>
    <externalReference r:id="rId2"/>
  </externalReferences>
  <definedNames>
    <definedName name="_xlnm.Print_Area" localSheetId="0">FEDERAL!$A$1:$AT$118</definedName>
  </definedNames>
  <calcPr calcId="145621"/>
</workbook>
</file>

<file path=xl/calcChain.xml><?xml version="1.0" encoding="utf-8"?>
<calcChain xmlns="http://schemas.openxmlformats.org/spreadsheetml/2006/main">
  <c r="AO106" i="1" l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J106" i="1"/>
  <c r="I106" i="1"/>
  <c r="H106" i="1"/>
  <c r="F106" i="1"/>
  <c r="AR103" i="1"/>
  <c r="AS103" i="1" s="1"/>
  <c r="AS102" i="1"/>
  <c r="AR102" i="1"/>
  <c r="AR101" i="1"/>
  <c r="AS101" i="1" s="1"/>
  <c r="AS100" i="1"/>
  <c r="AR100" i="1"/>
  <c r="AR99" i="1"/>
  <c r="AS99" i="1" s="1"/>
  <c r="AS98" i="1"/>
  <c r="AR98" i="1"/>
  <c r="G98" i="1"/>
  <c r="AR97" i="1"/>
  <c r="AS97" i="1" s="1"/>
  <c r="AS96" i="1"/>
  <c r="AR96" i="1"/>
  <c r="AR95" i="1"/>
  <c r="AS95" i="1" s="1"/>
  <c r="AS94" i="1"/>
  <c r="AR94" i="1"/>
  <c r="AR93" i="1"/>
  <c r="AS93" i="1" s="1"/>
  <c r="AS92" i="1"/>
  <c r="AR92" i="1"/>
  <c r="AR91" i="1"/>
  <c r="AS91" i="1" s="1"/>
  <c r="AS90" i="1"/>
  <c r="AR90" i="1"/>
  <c r="AR89" i="1"/>
  <c r="AS89" i="1" s="1"/>
  <c r="AS88" i="1"/>
  <c r="AR88" i="1"/>
  <c r="AR87" i="1"/>
  <c r="AS87" i="1" s="1"/>
  <c r="AS86" i="1"/>
  <c r="AR86" i="1"/>
  <c r="AR85" i="1"/>
  <c r="AS85" i="1" s="1"/>
  <c r="AR84" i="1"/>
  <c r="AS84" i="1" s="1"/>
  <c r="AR83" i="1"/>
  <c r="AS83" i="1" s="1"/>
  <c r="AR82" i="1"/>
  <c r="AS82" i="1" s="1"/>
  <c r="AR81" i="1"/>
  <c r="AS81" i="1" s="1"/>
  <c r="AR80" i="1"/>
  <c r="AS80" i="1" s="1"/>
  <c r="AR79" i="1"/>
  <c r="AS79" i="1" s="1"/>
  <c r="K78" i="1"/>
  <c r="K106" i="1" s="1"/>
  <c r="AR77" i="1"/>
  <c r="AS77" i="1" s="1"/>
  <c r="AR76" i="1"/>
  <c r="AS76" i="1" s="1"/>
  <c r="AR75" i="1"/>
  <c r="AS75" i="1" s="1"/>
  <c r="AR74" i="1"/>
  <c r="AS74" i="1" s="1"/>
  <c r="J73" i="1"/>
  <c r="G73" i="1"/>
  <c r="E73" i="1"/>
  <c r="AR71" i="1"/>
  <c r="AS71" i="1" s="1"/>
  <c r="AS70" i="1"/>
  <c r="AR70" i="1"/>
  <c r="AR69" i="1"/>
  <c r="AS69" i="1" s="1"/>
  <c r="AS68" i="1"/>
  <c r="AR68" i="1"/>
  <c r="AR67" i="1"/>
  <c r="AS67" i="1" s="1"/>
  <c r="AS66" i="1"/>
  <c r="AR66" i="1"/>
  <c r="AR65" i="1"/>
  <c r="AS65" i="1" s="1"/>
  <c r="AS64" i="1"/>
  <c r="AR64" i="1"/>
  <c r="AR63" i="1"/>
  <c r="AS63" i="1" s="1"/>
  <c r="AS62" i="1"/>
  <c r="AR62" i="1"/>
  <c r="AR61" i="1"/>
  <c r="AS61" i="1" s="1"/>
  <c r="AS60" i="1"/>
  <c r="AR60" i="1"/>
  <c r="AR59" i="1"/>
  <c r="AS59" i="1" s="1"/>
  <c r="AS58" i="1"/>
  <c r="AR58" i="1"/>
  <c r="AR57" i="1"/>
  <c r="AS57" i="1" s="1"/>
  <c r="AS56" i="1"/>
  <c r="AR56" i="1"/>
  <c r="AR55" i="1"/>
  <c r="AS55" i="1" s="1"/>
  <c r="AS54" i="1"/>
  <c r="AR54" i="1"/>
  <c r="AR53" i="1"/>
  <c r="AS53" i="1" s="1"/>
  <c r="AS52" i="1"/>
  <c r="AR52" i="1"/>
  <c r="AR51" i="1"/>
  <c r="AS51" i="1" s="1"/>
  <c r="AS50" i="1"/>
  <c r="AR50" i="1"/>
  <c r="AR49" i="1"/>
  <c r="AS49" i="1" s="1"/>
  <c r="AS48" i="1"/>
  <c r="AR48" i="1"/>
  <c r="AR47" i="1"/>
  <c r="AS47" i="1" s="1"/>
  <c r="AS46" i="1"/>
  <c r="AR46" i="1"/>
  <c r="AR45" i="1"/>
  <c r="AS45" i="1" s="1"/>
  <c r="AS44" i="1"/>
  <c r="AR44" i="1"/>
  <c r="AR43" i="1"/>
  <c r="AS43" i="1" s="1"/>
  <c r="AS42" i="1"/>
  <c r="AR42" i="1"/>
  <c r="AR41" i="1"/>
  <c r="AS41" i="1" s="1"/>
  <c r="AS40" i="1"/>
  <c r="AR40" i="1"/>
  <c r="AR39" i="1"/>
  <c r="AS39" i="1" s="1"/>
  <c r="AS38" i="1"/>
  <c r="AR38" i="1"/>
  <c r="AR37" i="1"/>
  <c r="AR35" i="1" s="1"/>
  <c r="AS36" i="1"/>
  <c r="AR36" i="1"/>
  <c r="K36" i="1"/>
  <c r="AX35" i="1"/>
  <c r="J35" i="1"/>
  <c r="E35" i="1"/>
  <c r="G35" i="1" s="1"/>
  <c r="AR33" i="1"/>
  <c r="AR32" i="1"/>
  <c r="AS32" i="1" s="1"/>
  <c r="AS31" i="1"/>
  <c r="AR31" i="1"/>
  <c r="AR30" i="1"/>
  <c r="AS30" i="1" s="1"/>
  <c r="AS29" i="1"/>
  <c r="AR29" i="1"/>
  <c r="AR28" i="1"/>
  <c r="AS28" i="1" s="1"/>
  <c r="AS27" i="1"/>
  <c r="AR27" i="1"/>
  <c r="AR26" i="1"/>
  <c r="AS26" i="1" s="1"/>
  <c r="AS25" i="1"/>
  <c r="AR25" i="1"/>
  <c r="AR24" i="1"/>
  <c r="AS24" i="1" s="1"/>
  <c r="AS23" i="1"/>
  <c r="AR23" i="1"/>
  <c r="AR22" i="1"/>
  <c r="AS22" i="1" s="1"/>
  <c r="AX21" i="1"/>
  <c r="AS21" i="1"/>
  <c r="AR21" i="1"/>
  <c r="AR20" i="1"/>
  <c r="AS20" i="1" s="1"/>
  <c r="J20" i="1"/>
  <c r="J109" i="1" s="1"/>
  <c r="E20" i="1"/>
  <c r="E106" i="1" s="1"/>
  <c r="AS35" i="1" l="1"/>
  <c r="G20" i="1"/>
  <c r="G106" i="1" s="1"/>
  <c r="AS37" i="1"/>
  <c r="AR73" i="1"/>
  <c r="AS73" i="1" s="1"/>
  <c r="AU77" i="1" s="1"/>
  <c r="AR78" i="1"/>
  <c r="AS78" i="1" s="1"/>
  <c r="AR106" i="1" l="1"/>
  <c r="AT106" i="1"/>
  <c r="AS106" i="1"/>
</calcChain>
</file>

<file path=xl/sharedStrings.xml><?xml version="1.0" encoding="utf-8"?>
<sst xmlns="http://schemas.openxmlformats.org/spreadsheetml/2006/main" count="146" uniqueCount="143">
  <si>
    <t>UNIVERSIDAD TECNOLÓGICA DE CHIHUAHUA</t>
  </si>
  <si>
    <t>DIRECCIÓN DE ADMINISTRACIÓN Y FINANZAS</t>
  </si>
  <si>
    <t>INFORME ANALITICO DEL EJERCICIO DEL PRESUPUESTO POR PROGRAMA Y SUBPROGRAMA DE RECURSO FEDERAL</t>
  </si>
  <si>
    <t>DEL 1 AL 31 DE DICIEMBRE 2015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</si>
  <si>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</si>
  <si>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</si>
  <si>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</si>
  <si>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</si>
  <si>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</si>
  <si>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</si>
  <si>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</si>
  <si>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</si>
  <si>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</si>
  <si>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</si>
  <si>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</si>
  <si>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</si>
  <si>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</si>
  <si>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</si>
  <si>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</si>
  <si>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</si>
  <si>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</si>
  <si>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</si>
  <si>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</si>
  <si>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</si>
  <si>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</si>
  <si>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</si>
  <si>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</si>
  <si>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INFRAESTRUCTURA Y COMPRAS</t>
  </si>
  <si>
    <t>DIRECCION DE SISTEMAS</t>
  </si>
  <si>
    <t>DIRECCION DE ADMON. Y FZAS.</t>
  </si>
  <si>
    <t>SUBDIRECCION DE MANTENIIMIENTO</t>
  </si>
  <si>
    <t>DEPARTAMENTO DE RECURSOS HUMANOS</t>
  </si>
  <si>
    <t>SUBDIRECCION DE RECURSOS FINANCIEROS</t>
  </si>
  <si>
    <t>DIRECCION DE EXTENCION UNIVERSITARIA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</si>
  <si>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</si>
  <si>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</si>
  <si>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</si>
  <si>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</si>
  <si>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</si>
  <si>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</si>
  <si>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</si>
  <si>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ACTUALIZACION AL PROFESORADO</t>
  </si>
  <si>
    <t>BECA QUEDATE CON NOSOTROS</t>
  </si>
  <si>
    <t>DIRECCION DE OJINAGA</t>
  </si>
  <si>
    <t>DEPARTAMENTO DE SERVICIOS ESTUDIANTILES</t>
  </si>
  <si>
    <t>DEPARTEMENTO DE SERVICIOS ADMVOS DE OJINAGA</t>
  </si>
  <si>
    <t>SUBDIRECCION DE LABORATORIOS PESADOS</t>
  </si>
  <si>
    <t>SUBDIRECCION DE SERV. AL EXTERIOR</t>
  </si>
  <si>
    <t>UNIDAD ACADEMICA CUAUHTEMOC</t>
  </si>
  <si>
    <t>DEPARTAMENTO DE INGRESOS Y EGRESOS</t>
  </si>
  <si>
    <t>UT BIS</t>
  </si>
  <si>
    <t>BIENES PATRIMONIALES</t>
  </si>
  <si>
    <t>BECA ACADÉMICA</t>
  </si>
  <si>
    <t>PAPELERIA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</si>
  <si>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</si>
  <si>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</si>
  <si>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</si>
  <si>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</si>
  <si>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</si>
  <si>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</si>
  <si>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</si>
  <si>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</si>
  <si>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</si>
  <si>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</si>
  <si>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</si>
  <si>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</si>
  <si>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</si>
  <si>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</si>
  <si>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</si>
  <si>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</si>
  <si>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</si>
  <si>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</si>
  <si>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</si>
  <si>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</si>
  <si>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</si>
  <si>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</si>
  <si>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</si>
  <si>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</si>
  <si>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</si>
  <si>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</si>
  <si>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</si>
  <si>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</si>
  <si>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</si>
  <si>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</si>
  <si>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</si>
  <si>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</si>
  <si>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</si>
  <si>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</si>
  <si>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</si>
  <si>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</si>
  <si>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</si>
  <si>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</si>
  <si>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</si>
  <si>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</si>
  <si>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</si>
  <si>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</si>
  <si>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</si>
  <si>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</si>
  <si>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</si>
  <si>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</si>
  <si>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</si>
  <si>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</si>
  <si>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</si>
  <si>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</si>
  <si>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</si>
  <si>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</si>
  <si>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</si>
  <si>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</si>
  <si>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</si>
  <si>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</si>
  <si>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</si>
  <si>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</si>
  <si>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</si>
  <si>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</si>
  <si>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</si>
  <si>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</si>
  <si>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</si>
  <si>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</si>
  <si>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</si>
  <si>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</si>
  <si>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</si>
  <si>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</si>
  <si>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345 Seguro de bienes patrimoniales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</si>
  <si>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</si>
  <si>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</si>
  <si>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</si>
  <si>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</si>
  <si>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</si>
  <si>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</si>
  <si>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</si>
  <si>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</si>
  <si>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</si>
  <si>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</si>
  <si>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</si>
  <si>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</si>
  <si>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382 Gastos de orden social y cultural</t>
  </si>
  <si>
    <t>385 Gastos de representación</t>
  </si>
  <si>
    <t>391Servicios Funerarios</t>
  </si>
  <si>
    <t>TOTALES</t>
  </si>
  <si>
    <t>Rector</t>
  </si>
  <si>
    <t>Secretario de Administración y Finanzas</t>
  </si>
  <si>
    <t>Dr. Benjamín Marcelo Palacios Perches</t>
  </si>
  <si>
    <t>Lic. César Alejandro Cortés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</si>
</sst>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2" fillId="12" borderId="30" applyNumberFormat="0" applyAlignment="0" applyProtection="0"/>
    <xf numFmtId="0" fontId="23" fillId="13" borderId="31" applyNumberFormat="0" applyAlignment="0" applyProtection="0"/>
    <xf numFmtId="0" fontId="23" fillId="13" borderId="31" applyNumberFormat="0" applyAlignment="0" applyProtection="0"/>
    <xf numFmtId="0" fontId="23" fillId="13" borderId="31" applyNumberFormat="0" applyAlignment="0" applyProtection="0"/>
    <xf numFmtId="0" fontId="24" fillId="0" borderId="32" applyNumberFormat="0" applyFill="0" applyAlignment="0" applyProtection="0"/>
    <xf numFmtId="0" fontId="24" fillId="0" borderId="32" applyNumberFormat="0" applyFill="0" applyAlignment="0" applyProtection="0"/>
    <xf numFmtId="0" fontId="24" fillId="0" borderId="3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6" fillId="8" borderId="30" applyNumberFormat="0" applyAlignment="0" applyProtection="0"/>
    <xf numFmtId="0" fontId="26" fillId="8" borderId="30" applyNumberFormat="0" applyAlignment="0" applyProtection="0"/>
    <xf numFmtId="0" fontId="26" fillId="8" borderId="3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5" borderId="33" applyNumberFormat="0" applyFont="0" applyAlignment="0" applyProtection="0"/>
    <xf numFmtId="0" fontId="3" fillId="5" borderId="33" applyNumberFormat="0" applyFont="0" applyAlignment="0" applyProtection="0"/>
    <xf numFmtId="0" fontId="3" fillId="5" borderId="33" applyNumberFormat="0" applyFont="0" applyAlignment="0" applyProtection="0"/>
    <xf numFmtId="9" fontId="3" fillId="0" borderId="0" applyFont="0" applyFill="0" applyBorder="0" applyAlignment="0" applyProtection="0"/>
    <xf numFmtId="0" fontId="30" fillId="12" borderId="34" applyNumberFormat="0" applyAlignment="0" applyProtection="0"/>
    <xf numFmtId="0" fontId="30" fillId="12" borderId="34" applyNumberFormat="0" applyAlignment="0" applyProtection="0"/>
    <xf numFmtId="0" fontId="30" fillId="12" borderId="34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36" applyNumberFormat="0" applyFill="0" applyAlignment="0" applyProtection="0"/>
    <xf numFmtId="0" fontId="33" fillId="0" borderId="36" applyNumberFormat="0" applyFill="0" applyAlignment="0" applyProtection="0"/>
    <xf numFmtId="0" fontId="25" fillId="0" borderId="37" applyNumberFormat="0" applyFill="0" applyAlignment="0" applyProtection="0"/>
    <xf numFmtId="0" fontId="25" fillId="0" borderId="37" applyNumberFormat="0" applyFill="0" applyAlignment="0" applyProtection="0"/>
    <xf numFmtId="0" fontId="25" fillId="0" borderId="3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8" applyNumberFormat="0" applyFill="0" applyAlignment="0" applyProtection="0"/>
    <xf numFmtId="0" fontId="35" fillId="0" borderId="38" applyNumberFormat="0" applyFill="0" applyAlignment="0" applyProtection="0"/>
    <xf numFmtId="0" fontId="35" fillId="0" borderId="38" applyNumberFormat="0" applyFill="0" applyAlignment="0" applyProtection="0"/>
  </cellStyleXfs>
  <cellXfs count="118">
    <xf numFmtId="0" fontId="0" fillId="0" borderId="0" xfId="0"/>
    <xf numFmtId="0" fontId="0" fillId="0" borderId="0" xfId="0" applyFill="1"/>
    <xf numFmtId="9" fontId="0" fillId="0" borderId="0" xfId="0" applyNumberFormat="1" applyFill="1"/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9" fontId="6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4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4" fontId="3" fillId="0" borderId="0" xfId="0" applyNumberFormat="1" applyFont="1" applyFill="1" applyBorder="1"/>
    <xf numFmtId="0" fontId="3" fillId="0" borderId="5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" fillId="0" borderId="4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" fontId="13" fillId="0" borderId="8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4" fontId="13" fillId="0" borderId="7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" fontId="13" fillId="0" borderId="16" xfId="0" applyNumberFormat="1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horizontal="center" wrapText="1"/>
    </xf>
    <xf numFmtId="0" fontId="13" fillId="0" borderId="1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center"/>
    </xf>
    <xf numFmtId="4" fontId="13" fillId="0" borderId="19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4" fontId="3" fillId="0" borderId="13" xfId="0" applyNumberFormat="1" applyFont="1" applyFill="1" applyBorder="1"/>
    <xf numFmtId="0" fontId="3" fillId="0" borderId="13" xfId="0" applyFont="1" applyFill="1" applyBorder="1"/>
    <xf numFmtId="0" fontId="13" fillId="0" borderId="13" xfId="0" applyFont="1" applyFill="1" applyBorder="1"/>
    <xf numFmtId="0" fontId="3" fillId="0" borderId="10" xfId="0" applyFont="1" applyFill="1" applyBorder="1"/>
    <xf numFmtId="0" fontId="13" fillId="0" borderId="23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3" fillId="0" borderId="24" xfId="0" applyFont="1" applyFill="1" applyBorder="1"/>
    <xf numFmtId="0" fontId="13" fillId="0" borderId="24" xfId="0" applyFont="1" applyFill="1" applyBorder="1"/>
    <xf numFmtId="4" fontId="3" fillId="0" borderId="24" xfId="0" applyNumberFormat="1" applyFont="1" applyFill="1" applyBorder="1"/>
    <xf numFmtId="0" fontId="13" fillId="0" borderId="25" xfId="0" applyFont="1" applyFill="1" applyBorder="1" applyAlignment="1">
      <alignment horizontal="center"/>
    </xf>
    <xf numFmtId="4" fontId="13" fillId="0" borderId="24" xfId="0" applyNumberFormat="1" applyFont="1" applyFill="1" applyBorder="1"/>
    <xf numFmtId="4" fontId="15" fillId="0" borderId="25" xfId="0" applyNumberFormat="1" applyFont="1" applyFill="1" applyBorder="1"/>
    <xf numFmtId="0" fontId="0" fillId="0" borderId="24" xfId="0" applyFill="1" applyBorder="1"/>
    <xf numFmtId="44" fontId="0" fillId="0" borderId="24" xfId="1" applyNumberFormat="1" applyFont="1" applyBorder="1"/>
    <xf numFmtId="44" fontId="3" fillId="0" borderId="24" xfId="2" applyNumberFormat="1" applyFill="1" applyBorder="1"/>
    <xf numFmtId="44" fontId="3" fillId="0" borderId="24" xfId="0" applyNumberFormat="1" applyFont="1" applyFill="1" applyBorder="1"/>
    <xf numFmtId="4" fontId="13" fillId="0" borderId="25" xfId="0" applyNumberFormat="1" applyFont="1" applyFill="1" applyBorder="1"/>
    <xf numFmtId="4" fontId="15" fillId="0" borderId="0" xfId="0" applyNumberFormat="1" applyFont="1" applyFill="1" applyBorder="1"/>
    <xf numFmtId="4" fontId="4" fillId="0" borderId="0" xfId="0" applyNumberFormat="1" applyFont="1" applyFill="1"/>
    <xf numFmtId="4" fontId="14" fillId="0" borderId="0" xfId="0" applyNumberFormat="1" applyFont="1" applyFill="1"/>
    <xf numFmtId="4" fontId="3" fillId="0" borderId="0" xfId="0" applyNumberFormat="1" applyFont="1" applyFill="1"/>
    <xf numFmtId="0" fontId="3" fillId="2" borderId="0" xfId="2" applyFill="1"/>
    <xf numFmtId="0" fontId="0" fillId="0" borderId="26" xfId="0" applyFill="1" applyBorder="1"/>
    <xf numFmtId="4" fontId="3" fillId="0" borderId="27" xfId="0" applyNumberFormat="1" applyFont="1" applyFill="1" applyBorder="1"/>
    <xf numFmtId="0" fontId="3" fillId="0" borderId="26" xfId="0" applyFont="1" applyFill="1" applyBorder="1"/>
    <xf numFmtId="0" fontId="13" fillId="0" borderId="26" xfId="0" applyFont="1" applyFill="1" applyBorder="1"/>
    <xf numFmtId="4" fontId="15" fillId="0" borderId="0" xfId="0" applyNumberFormat="1" applyFont="1" applyFill="1"/>
    <xf numFmtId="0" fontId="16" fillId="0" borderId="0" xfId="0" applyFont="1" applyFill="1"/>
    <xf numFmtId="43" fontId="16" fillId="0" borderId="0" xfId="1" applyFont="1" applyFill="1"/>
    <xf numFmtId="0" fontId="3" fillId="0" borderId="0" xfId="0" applyFont="1"/>
    <xf numFmtId="0" fontId="0" fillId="0" borderId="4" xfId="0" applyFill="1" applyBorder="1"/>
    <xf numFmtId="4" fontId="17" fillId="0" borderId="24" xfId="0" applyNumberFormat="1" applyFont="1" applyFill="1" applyBorder="1"/>
    <xf numFmtId="44" fontId="3" fillId="0" borderId="24" xfId="3" applyNumberFormat="1" applyFill="1" applyBorder="1"/>
    <xf numFmtId="4" fontId="13" fillId="0" borderId="17" xfId="0" applyNumberFormat="1" applyFont="1" applyFill="1" applyBorder="1"/>
    <xf numFmtId="44" fontId="3" fillId="0" borderId="17" xfId="2" applyNumberFormat="1" applyFill="1" applyBorder="1"/>
    <xf numFmtId="44" fontId="3" fillId="0" borderId="17" xfId="0" applyNumberFormat="1" applyFont="1" applyFill="1" applyBorder="1"/>
    <xf numFmtId="0" fontId="18" fillId="0" borderId="26" xfId="0" applyFont="1" applyFill="1" applyBorder="1"/>
    <xf numFmtId="4" fontId="3" fillId="0" borderId="17" xfId="0" applyNumberFormat="1" applyFont="1" applyFill="1" applyBorder="1"/>
    <xf numFmtId="0" fontId="13" fillId="0" borderId="28" xfId="0" applyFont="1" applyFill="1" applyBorder="1" applyAlignment="1">
      <alignment horizontal="center"/>
    </xf>
    <xf numFmtId="4" fontId="13" fillId="0" borderId="28" xfId="0" applyNumberFormat="1" applyFont="1" applyFill="1" applyBorder="1"/>
    <xf numFmtId="4" fontId="13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/>
    <xf numFmtId="4" fontId="13" fillId="0" borderId="0" xfId="0" applyNumberFormat="1" applyFont="1" applyFill="1" applyBorder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/>
    <xf numFmtId="4" fontId="6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center"/>
    </xf>
    <xf numFmtId="0" fontId="6" fillId="0" borderId="29" xfId="0" applyFont="1" applyFill="1" applyBorder="1"/>
    <xf numFmtId="0" fontId="7" fillId="0" borderId="29" xfId="0" applyFont="1" applyFill="1" applyBorder="1"/>
    <xf numFmtId="4" fontId="6" fillId="0" borderId="29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 applyBorder="1" applyAlignment="1">
      <alignment horizontal="center"/>
    </xf>
  </cellXfs>
  <cellStyles count="145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oneda 2" xfId="102"/>
    <cellStyle name="Neutral 2" xfId="103"/>
    <cellStyle name="Neutral 3" xfId="104"/>
    <cellStyle name="Neutral 4" xfId="105"/>
    <cellStyle name="Normal" xfId="0" builtinId="0"/>
    <cellStyle name="Normal 2" xfId="106"/>
    <cellStyle name="Normal 2 2" xfId="107"/>
    <cellStyle name="Normal 2 3" xfId="3"/>
    <cellStyle name="Normal 2 4" xfId="108"/>
    <cellStyle name="Normal 3" xfId="2"/>
    <cellStyle name="Normal 3 2" xfId="109"/>
    <cellStyle name="Normal 3 2 2" xfId="110"/>
    <cellStyle name="Normal 3 3" xfId="111"/>
    <cellStyle name="Normal 3 4" xfId="112"/>
    <cellStyle name="Normal 3 5" xfId="113"/>
    <cellStyle name="Normal 4" xfId="114"/>
    <cellStyle name="Normal 5" xfId="115"/>
    <cellStyle name="Normal 6" xfId="116"/>
    <cellStyle name="Notas 2" xfId="117"/>
    <cellStyle name="Notas 3" xfId="118"/>
    <cellStyle name="Notas 4" xfId="119"/>
    <cellStyle name="Porcentaje 2" xfId="120"/>
    <cellStyle name="Salida 2" xfId="121"/>
    <cellStyle name="Salida 3" xfId="122"/>
    <cellStyle name="Salida 4" xfId="123"/>
    <cellStyle name="Texto de advertencia 2" xfId="124"/>
    <cellStyle name="Texto de advertencia 3" xfId="125"/>
    <cellStyle name="Texto de advertencia 4" xfId="126"/>
    <cellStyle name="Texto explicativo 2" xfId="127"/>
    <cellStyle name="Texto explicativo 3" xfId="128"/>
    <cellStyle name="Texto explicativo 4" xfId="129"/>
    <cellStyle name="Título 1 2" xfId="130"/>
    <cellStyle name="Título 1 3" xfId="131"/>
    <cellStyle name="Título 1 4" xfId="132"/>
    <cellStyle name="Título 2 2" xfId="133"/>
    <cellStyle name="Título 2 3" xfId="134"/>
    <cellStyle name="Título 2 4" xfId="135"/>
    <cellStyle name="Título 3 2" xfId="136"/>
    <cellStyle name="Título 3 3" xfId="137"/>
    <cellStyle name="Título 3 4" xfId="138"/>
    <cellStyle name="Título 4" xfId="139"/>
    <cellStyle name="Título 5" xfId="140"/>
    <cellStyle name="Título 6" xfId="141"/>
    <cellStyle name="Total 2" xfId="142"/>
    <cellStyle name="Total 3" xfId="143"/>
    <cellStyle name="Total 4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7</xdr:row>
      <xdr:rowOff>9525</xdr:rowOff>
    </xdr:from>
    <xdr:to>
      <xdr:col>3</xdr:col>
      <xdr:colOff>1924050</xdr:colOff>
      <xdr:row>8</xdr:row>
      <xdr:rowOff>180975</xdr:rowOff>
    </xdr:to>
    <xdr:pic>
      <xdr:nvPicPr>
        <xdr:cNvPr id="2" name="Picture 2" descr="logo utch ver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52525"/>
          <a:ext cx="1524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IEMBR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Hoja1"/>
      <sheetName val="EDO ANALITICO DE ING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44874462</v>
          </cell>
          <cell r="D15">
            <v>662701</v>
          </cell>
          <cell r="E15">
            <v>2076685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D122"/>
  <sheetViews>
    <sheetView tabSelected="1" topLeftCell="C7" zoomScale="75" zoomScaleNormal="75" workbookViewId="0">
      <pane xSplit="8" ySplit="11" topLeftCell="AH55" activePane="bottomRight" state="frozen"/>
      <selection activeCell="D87" sqref="D87"/>
      <selection pane="topRight" activeCell="D87" sqref="D87"/>
      <selection pane="bottomLeft" activeCell="D87" sqref="D87"/>
      <selection pane="bottomRight" activeCell="AT106" sqref="AT106"/>
    </sheetView>
  </sheetViews>
  <sheetFormatPr baseColWidth="10" defaultRowHeight="12.75" x14ac:dyDescent="0.2"/>
  <cols>
    <col min="1" max="1" width="8.5703125" style="1" customWidth="1"/>
    <col min="2" max="2" width="3.42578125" style="1" customWidth="1"/>
    <col min="3" max="3" width="9.140625" style="1" hidden="1" customWidth="1"/>
    <col min="4" max="4" width="41.42578125" style="1" bestFit="1" customWidth="1"/>
    <col min="5" max="5" width="17.5703125" style="1" customWidth="1"/>
    <col min="6" max="6" width="12" style="1" customWidth="1"/>
    <col min="7" max="7" width="19.28515625" style="1" bestFit="1" customWidth="1"/>
    <col min="8" max="8" width="13.28515625" style="1" customWidth="1"/>
    <col min="9" max="9" width="12.85546875" style="1" customWidth="1"/>
    <col min="10" max="10" width="18.28515625" style="1" customWidth="1"/>
    <col min="11" max="11" width="14.28515625" style="3" customWidth="1"/>
    <col min="12" max="12" width="14.140625" style="3" customWidth="1"/>
    <col min="13" max="13" width="17.5703125" style="3" customWidth="1"/>
    <col min="14" max="14" width="14.42578125" style="3" customWidth="1"/>
    <col min="15" max="15" width="19" style="3" customWidth="1"/>
    <col min="16" max="16" width="16.85546875" style="3" customWidth="1"/>
    <col min="17" max="17" width="20" style="3" customWidth="1"/>
    <col min="18" max="19" width="16.85546875" style="3" customWidth="1"/>
    <col min="20" max="20" width="21.7109375" style="3" customWidth="1"/>
    <col min="21" max="21" width="19.28515625" style="3" customWidth="1"/>
    <col min="22" max="22" width="21.7109375" style="3" customWidth="1"/>
    <col min="23" max="23" width="17.85546875" style="3" customWidth="1"/>
    <col min="24" max="24" width="18.28515625" style="3" customWidth="1"/>
    <col min="25" max="25" width="13.28515625" style="3" customWidth="1"/>
    <col min="26" max="26" width="19.5703125" style="3" customWidth="1"/>
    <col min="27" max="27" width="15.42578125" style="3" customWidth="1"/>
    <col min="28" max="28" width="16.85546875" style="3" customWidth="1"/>
    <col min="29" max="29" width="19.7109375" style="3" customWidth="1"/>
    <col min="30" max="30" width="21.140625" style="3" customWidth="1"/>
    <col min="31" max="31" width="22.28515625" style="3" hidden="1" customWidth="1"/>
    <col min="32" max="32" width="24" style="3" hidden="1" customWidth="1"/>
    <col min="33" max="33" width="17.28515625" style="3" customWidth="1"/>
    <col min="34" max="35" width="19.85546875" style="3" customWidth="1"/>
    <col min="36" max="36" width="21.7109375" style="3" customWidth="1"/>
    <col min="37" max="37" width="23" style="3" customWidth="1"/>
    <col min="38" max="38" width="16.42578125" style="3" customWidth="1"/>
    <col min="39" max="39" width="18.28515625" style="3" customWidth="1"/>
    <col min="40" max="40" width="8.7109375" style="3" hidden="1" customWidth="1"/>
    <col min="41" max="42" width="19.5703125" style="3" hidden="1" customWidth="1"/>
    <col min="43" max="43" width="13.85546875" style="3" hidden="1" customWidth="1"/>
    <col min="44" max="44" width="17" style="1" customWidth="1"/>
    <col min="45" max="45" width="20.7109375" style="1" customWidth="1"/>
    <col min="46" max="46" width="19.140625" style="1" customWidth="1"/>
    <col min="47" max="47" width="17.28515625" style="4" bestFit="1" customWidth="1"/>
    <col min="48" max="48" width="19" style="5" customWidth="1"/>
    <col min="49" max="49" width="16" style="5" bestFit="1" customWidth="1"/>
    <col min="50" max="50" width="15.5703125" style="5" bestFit="1" customWidth="1"/>
    <col min="51" max="51" width="16.5703125" style="5" customWidth="1"/>
    <col min="52" max="52" width="15.5703125" style="5" bestFit="1" customWidth="1"/>
    <col min="53" max="56" width="11.42578125" style="5"/>
    <col min="57" max="16384" width="11.42578125" style="1"/>
  </cols>
  <sheetData>
    <row r="1" spans="4:56" ht="12.75" customHeight="1" x14ac:dyDescent="0.2">
      <c r="I1" s="2"/>
    </row>
    <row r="2" spans="4:56" ht="12.75" customHeight="1" x14ac:dyDescent="0.25">
      <c r="D2" s="6"/>
      <c r="E2" s="6"/>
      <c r="F2" s="7"/>
      <c r="G2" s="7"/>
      <c r="H2" s="7"/>
      <c r="I2" s="8"/>
    </row>
    <row r="3" spans="4:56" ht="12.75" customHeight="1" x14ac:dyDescent="0.2">
      <c r="E3" s="9"/>
      <c r="F3" s="7"/>
      <c r="G3" s="7"/>
      <c r="H3" s="7"/>
      <c r="I3" s="8"/>
    </row>
    <row r="4" spans="4:56" ht="12.75" customHeight="1" x14ac:dyDescent="0.35">
      <c r="D4" s="10"/>
      <c r="E4" s="9"/>
      <c r="F4" s="7"/>
      <c r="G4" s="7"/>
      <c r="H4" s="7"/>
      <c r="I4" s="8"/>
    </row>
    <row r="5" spans="4:56" ht="12.75" customHeight="1" x14ac:dyDescent="0.35">
      <c r="D5" s="10"/>
      <c r="E5" s="9"/>
      <c r="F5" s="7"/>
      <c r="G5" s="7"/>
      <c r="H5" s="7"/>
      <c r="I5" s="8"/>
    </row>
    <row r="6" spans="4:56" ht="13.5" thickBot="1" x14ac:dyDescent="0.25"/>
    <row r="7" spans="4:56" x14ac:dyDescent="0.2">
      <c r="D7" s="11"/>
      <c r="E7" s="12"/>
      <c r="F7" s="12"/>
      <c r="G7" s="12"/>
      <c r="H7" s="13"/>
      <c r="I7" s="12"/>
      <c r="J7" s="12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2"/>
      <c r="AS7" s="12"/>
      <c r="AT7" s="15"/>
    </row>
    <row r="8" spans="4:56" s="4" customFormat="1" ht="23.25" x14ac:dyDescent="0.35">
      <c r="D8" s="16" t="s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  <c r="AV8" s="5"/>
      <c r="AW8" s="5"/>
      <c r="AX8" s="5"/>
      <c r="AY8" s="5"/>
      <c r="AZ8" s="5"/>
      <c r="BA8" s="5"/>
      <c r="BB8" s="5"/>
      <c r="BC8" s="5"/>
      <c r="BD8" s="5"/>
    </row>
    <row r="9" spans="4:56" s="4" customFormat="1" ht="20.25" x14ac:dyDescent="0.3">
      <c r="D9" s="19" t="s">
        <v>1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1"/>
      <c r="AV9" s="5"/>
      <c r="AW9" s="5"/>
      <c r="AX9" s="5"/>
      <c r="AY9" s="5"/>
      <c r="AZ9" s="5"/>
      <c r="BA9" s="5"/>
      <c r="BB9" s="5"/>
      <c r="BC9" s="5"/>
      <c r="BD9" s="5"/>
    </row>
    <row r="10" spans="4:56" s="4" customFormat="1" x14ac:dyDescent="0.2">
      <c r="D10" s="22"/>
      <c r="E10" s="23"/>
      <c r="F10" s="23"/>
      <c r="G10" s="23"/>
      <c r="H10" s="24"/>
      <c r="I10" s="23"/>
      <c r="J10" s="23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3"/>
      <c r="AS10" s="23"/>
      <c r="AT10" s="26"/>
      <c r="AV10" s="5"/>
      <c r="AW10" s="5"/>
      <c r="AX10" s="5"/>
      <c r="AY10" s="5"/>
      <c r="AZ10" s="5"/>
      <c r="BA10" s="5"/>
      <c r="BB10" s="5"/>
      <c r="BC10" s="5"/>
      <c r="BD10" s="5"/>
    </row>
    <row r="11" spans="4:56" s="4" customFormat="1" x14ac:dyDescent="0.2">
      <c r="D11" s="27" t="s">
        <v>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9"/>
      <c r="AV11" s="5"/>
      <c r="AW11" s="5"/>
      <c r="AX11" s="5"/>
      <c r="AY11" s="5"/>
      <c r="AZ11" s="5"/>
      <c r="BA11" s="5"/>
      <c r="BB11" s="5"/>
      <c r="BC11" s="5"/>
      <c r="BD11" s="5"/>
    </row>
    <row r="12" spans="4:56" s="4" customFormat="1" x14ac:dyDescent="0.2">
      <c r="D12" s="27" t="s">
        <v>3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9"/>
      <c r="AV12" s="5"/>
      <c r="AW12" s="5"/>
      <c r="AX12" s="5"/>
      <c r="AY12" s="5"/>
      <c r="AZ12" s="5"/>
      <c r="BA12" s="5"/>
      <c r="BB12" s="5"/>
      <c r="BC12" s="5"/>
      <c r="BD12" s="5"/>
    </row>
    <row r="13" spans="4:56" s="4" customFormat="1" ht="13.5" thickBot="1" x14ac:dyDescent="0.25">
      <c r="D13" s="30"/>
      <c r="E13" s="23"/>
      <c r="F13" s="23"/>
      <c r="G13" s="23"/>
      <c r="H13" s="24"/>
      <c r="I13" s="23"/>
      <c r="J13" s="23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3"/>
      <c r="AS13" s="23"/>
      <c r="AT13" s="26"/>
      <c r="AV13" s="5"/>
      <c r="AW13" s="5"/>
      <c r="AX13" s="5"/>
      <c r="AY13" s="5"/>
      <c r="AZ13" s="5"/>
      <c r="BA13" s="5"/>
      <c r="BB13" s="5"/>
      <c r="BC13" s="5"/>
      <c r="BD13" s="5"/>
    </row>
    <row r="14" spans="4:56" s="4" customFormat="1" ht="13.5" thickBot="1" x14ac:dyDescent="0.25">
      <c r="D14" s="31"/>
      <c r="E14" s="32" t="s">
        <v>4</v>
      </c>
      <c r="F14" s="32" t="s">
        <v>5</v>
      </c>
      <c r="G14" s="32" t="s">
        <v>6</v>
      </c>
      <c r="H14" s="32" t="s">
        <v>7</v>
      </c>
      <c r="I14" s="32" t="s">
        <v>8</v>
      </c>
      <c r="J14" s="33" t="s">
        <v>9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7"/>
      <c r="AS14" s="37" t="s">
        <v>9</v>
      </c>
      <c r="AT14" s="38" t="s">
        <v>10</v>
      </c>
      <c r="AV14" s="5"/>
      <c r="AW14" s="5"/>
      <c r="AX14" s="5"/>
      <c r="AY14" s="5"/>
      <c r="AZ14" s="5"/>
      <c r="BA14" s="5"/>
      <c r="BB14" s="5"/>
      <c r="BC14" s="5"/>
      <c r="BD14" s="5"/>
    </row>
    <row r="15" spans="4:56" s="4" customFormat="1" x14ac:dyDescent="0.2">
      <c r="D15" s="31" t="s">
        <v>11</v>
      </c>
      <c r="E15" s="32" t="s">
        <v>12</v>
      </c>
      <c r="F15" s="32" t="s">
        <v>13</v>
      </c>
      <c r="G15" s="32" t="s">
        <v>14</v>
      </c>
      <c r="H15" s="32" t="s">
        <v>15</v>
      </c>
      <c r="I15" s="32" t="s">
        <v>16</v>
      </c>
      <c r="J15" s="33" t="s">
        <v>17</v>
      </c>
      <c r="K15" s="39" t="s">
        <v>18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1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3"/>
      <c r="AS15" s="37" t="s">
        <v>17</v>
      </c>
      <c r="AT15" s="38" t="s">
        <v>19</v>
      </c>
      <c r="AV15" s="5"/>
      <c r="AW15" s="5"/>
      <c r="AX15" s="5"/>
      <c r="AY15" s="5"/>
      <c r="AZ15" s="5"/>
      <c r="BA15" s="5"/>
      <c r="BB15" s="5"/>
      <c r="BC15" s="5"/>
      <c r="BD15" s="5"/>
    </row>
    <row r="16" spans="4:56" s="4" customFormat="1" ht="51" x14ac:dyDescent="0.2">
      <c r="D16" s="44"/>
      <c r="E16" s="45"/>
      <c r="F16" s="45"/>
      <c r="G16" s="45"/>
      <c r="H16" s="45">
        <v>2015</v>
      </c>
      <c r="I16" s="45"/>
      <c r="J16" s="45" t="s">
        <v>20</v>
      </c>
      <c r="K16" s="46" t="s">
        <v>21</v>
      </c>
      <c r="L16" s="47" t="s">
        <v>22</v>
      </c>
      <c r="M16" s="47" t="s">
        <v>23</v>
      </c>
      <c r="N16" s="47" t="s">
        <v>24</v>
      </c>
      <c r="O16" s="47" t="s">
        <v>25</v>
      </c>
      <c r="P16" s="47" t="s">
        <v>26</v>
      </c>
      <c r="Q16" s="47" t="s">
        <v>27</v>
      </c>
      <c r="R16" s="47" t="s">
        <v>28</v>
      </c>
      <c r="S16" s="47" t="s">
        <v>29</v>
      </c>
      <c r="T16" s="47" t="s">
        <v>30</v>
      </c>
      <c r="U16" s="47" t="s">
        <v>31</v>
      </c>
      <c r="V16" s="47" t="s">
        <v>32</v>
      </c>
      <c r="W16" s="47" t="s">
        <v>33</v>
      </c>
      <c r="X16" s="47" t="s">
        <v>34</v>
      </c>
      <c r="Y16" s="47" t="s">
        <v>35</v>
      </c>
      <c r="Z16" s="47" t="s">
        <v>36</v>
      </c>
      <c r="AA16" s="47" t="s">
        <v>37</v>
      </c>
      <c r="AB16" s="47" t="s">
        <v>38</v>
      </c>
      <c r="AC16" s="47" t="s">
        <v>39</v>
      </c>
      <c r="AD16" s="47" t="s">
        <v>40</v>
      </c>
      <c r="AE16" s="47" t="s">
        <v>41</v>
      </c>
      <c r="AF16" s="47" t="s">
        <v>42</v>
      </c>
      <c r="AG16" s="47" t="s">
        <v>43</v>
      </c>
      <c r="AH16" s="47" t="s">
        <v>44</v>
      </c>
      <c r="AI16" s="47" t="s">
        <v>45</v>
      </c>
      <c r="AJ16" s="47" t="s">
        <v>46</v>
      </c>
      <c r="AK16" s="47" t="s">
        <v>47</v>
      </c>
      <c r="AL16" s="47" t="s">
        <v>48</v>
      </c>
      <c r="AM16" s="47" t="s">
        <v>49</v>
      </c>
      <c r="AN16" s="47" t="s">
        <v>50</v>
      </c>
      <c r="AO16" s="47" t="s">
        <v>51</v>
      </c>
      <c r="AP16" s="47" t="s">
        <v>52</v>
      </c>
      <c r="AQ16" s="47" t="s">
        <v>53</v>
      </c>
      <c r="AR16" s="48" t="s">
        <v>54</v>
      </c>
      <c r="AS16" s="49" t="s">
        <v>55</v>
      </c>
      <c r="AT16" s="50" t="s">
        <v>9</v>
      </c>
      <c r="AV16" s="5"/>
      <c r="AW16" s="5"/>
      <c r="AX16" s="5"/>
      <c r="AY16" s="5"/>
      <c r="AZ16" s="5"/>
      <c r="BA16" s="5"/>
      <c r="BB16" s="5"/>
      <c r="BC16" s="5"/>
      <c r="BD16" s="5"/>
    </row>
    <row r="17" spans="1:56" s="4" customFormat="1" ht="13.5" thickBot="1" x14ac:dyDescent="0.25">
      <c r="D17" s="51"/>
      <c r="E17" s="52"/>
      <c r="F17" s="52"/>
      <c r="G17" s="52"/>
      <c r="H17" s="52"/>
      <c r="I17" s="52"/>
      <c r="J17" s="52"/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5"/>
      <c r="AS17" s="55"/>
      <c r="AT17" s="56"/>
      <c r="AV17" s="5"/>
      <c r="AW17" s="5"/>
      <c r="AX17" s="5"/>
      <c r="AY17" s="5"/>
      <c r="AZ17" s="5"/>
      <c r="BA17" s="5"/>
      <c r="BB17" s="5"/>
      <c r="BC17" s="5"/>
      <c r="BD17" s="5"/>
    </row>
    <row r="18" spans="1:56" s="4" customFormat="1" x14ac:dyDescent="0.2">
      <c r="D18" s="57"/>
      <c r="E18" s="58"/>
      <c r="F18" s="59"/>
      <c r="G18" s="59"/>
      <c r="H18" s="60"/>
      <c r="I18" s="59"/>
      <c r="J18" s="59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9"/>
      <c r="AS18" s="61"/>
      <c r="AT18" s="62"/>
      <c r="AU18" s="63"/>
      <c r="AV18" s="64"/>
      <c r="AW18" s="64"/>
      <c r="AX18" s="64"/>
      <c r="AY18" s="64"/>
      <c r="AZ18" s="5"/>
      <c r="BA18" s="5"/>
      <c r="BB18" s="5"/>
      <c r="BC18" s="5"/>
      <c r="BD18" s="5"/>
    </row>
    <row r="19" spans="1:56" s="4" customFormat="1" x14ac:dyDescent="0.2">
      <c r="D19" s="65"/>
      <c r="E19" s="65"/>
      <c r="F19" s="65"/>
      <c r="G19" s="65"/>
      <c r="H19" s="66"/>
      <c r="I19" s="65"/>
      <c r="J19" s="65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5"/>
      <c r="AS19" s="65"/>
      <c r="AT19" s="68"/>
      <c r="AU19" s="63"/>
      <c r="AV19" s="64"/>
      <c r="AW19" s="64"/>
      <c r="AX19" s="64"/>
      <c r="AY19" s="64"/>
      <c r="AZ19" s="64"/>
      <c r="BA19" s="64"/>
      <c r="BB19" s="64"/>
      <c r="BC19" s="5"/>
      <c r="BD19" s="5"/>
    </row>
    <row r="20" spans="1:56" s="63" customFormat="1" x14ac:dyDescent="0.2">
      <c r="D20" s="66" t="s">
        <v>56</v>
      </c>
      <c r="E20" s="69">
        <f>+'[1]Edo. Pptal.'!C15</f>
        <v>44874462</v>
      </c>
      <c r="F20" s="69"/>
      <c r="G20" s="69">
        <f>SUM(E20:F20)</f>
        <v>44874462</v>
      </c>
      <c r="H20" s="69"/>
      <c r="I20" s="69"/>
      <c r="J20" s="69">
        <f>SUM(J21:J32)</f>
        <v>43877928.809999995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>
        <f>SUM(AR21:AR32)</f>
        <v>5846451.7199999997</v>
      </c>
      <c r="AS20" s="69">
        <f>AR20+J20</f>
        <v>49724380.529999994</v>
      </c>
      <c r="AT20" s="70"/>
      <c r="AV20" s="64"/>
      <c r="AW20" s="64"/>
      <c r="AX20" s="64"/>
      <c r="AY20" s="64"/>
      <c r="AZ20" s="64"/>
      <c r="BA20" s="64"/>
      <c r="BB20" s="64"/>
      <c r="BC20" s="64"/>
      <c r="BD20" s="64"/>
    </row>
    <row r="21" spans="1:56" s="4" customFormat="1" x14ac:dyDescent="0.2">
      <c r="D21" s="71" t="s">
        <v>57</v>
      </c>
      <c r="E21" s="69"/>
      <c r="F21" s="69"/>
      <c r="G21" s="69"/>
      <c r="H21" s="69"/>
      <c r="I21" s="69"/>
      <c r="J21" s="67">
        <v>26998542.164999999</v>
      </c>
      <c r="K21" s="72">
        <v>21457.47</v>
      </c>
      <c r="L21" s="72">
        <v>31296.45</v>
      </c>
      <c r="M21" s="72">
        <v>175881.53</v>
      </c>
      <c r="N21" s="72">
        <v>58037.56</v>
      </c>
      <c r="O21" s="72">
        <v>72770.210000000006</v>
      </c>
      <c r="P21" s="72">
        <v>24007.14</v>
      </c>
      <c r="Q21" s="72">
        <v>16565.22</v>
      </c>
      <c r="R21" s="72">
        <v>64989.59</v>
      </c>
      <c r="S21" s="72">
        <v>97574.22</v>
      </c>
      <c r="T21" s="72">
        <v>27171.19</v>
      </c>
      <c r="U21" s="72">
        <v>35589.71</v>
      </c>
      <c r="V21" s="72">
        <v>31380.67</v>
      </c>
      <c r="W21" s="72">
        <v>56545.62</v>
      </c>
      <c r="X21" s="72">
        <v>17197.75</v>
      </c>
      <c r="Y21" s="72">
        <v>5143.7</v>
      </c>
      <c r="Z21" s="72">
        <v>331108.09999999998</v>
      </c>
      <c r="AA21" s="72">
        <v>309450.28999999998</v>
      </c>
      <c r="AB21" s="72">
        <v>246256.59</v>
      </c>
      <c r="AC21" s="72">
        <v>346113.41</v>
      </c>
      <c r="AD21" s="72">
        <v>214866.23</v>
      </c>
      <c r="AE21" s="72">
        <v>0</v>
      </c>
      <c r="AF21" s="73">
        <v>0</v>
      </c>
      <c r="AG21" s="73">
        <v>127445.57</v>
      </c>
      <c r="AH21" s="73">
        <v>14063.84</v>
      </c>
      <c r="AI21" s="73">
        <v>20780.25</v>
      </c>
      <c r="AJ21" s="72">
        <v>68174.67</v>
      </c>
      <c r="AK21" s="72">
        <v>39059.050000000003</v>
      </c>
      <c r="AL21" s="72">
        <v>85985.52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4">
        <f>SUM(K21:AQ21)</f>
        <v>2538911.5499999993</v>
      </c>
      <c r="AS21" s="67">
        <f t="shared" ref="AS21:AS32" si="0">AR21+J21</f>
        <v>29537453.715</v>
      </c>
      <c r="AT21" s="75"/>
      <c r="AV21" s="76"/>
      <c r="AW21" s="77"/>
      <c r="AX21" s="78">
        <f>+AV21+AW21</f>
        <v>0</v>
      </c>
      <c r="AY21" s="77"/>
      <c r="AZ21" s="78"/>
      <c r="BA21" s="64"/>
      <c r="BB21" s="64"/>
      <c r="BC21" s="5"/>
      <c r="BD21" s="5"/>
    </row>
    <row r="22" spans="1:56" s="4" customFormat="1" x14ac:dyDescent="0.2">
      <c r="D22" s="71" t="s">
        <v>58</v>
      </c>
      <c r="E22" s="69"/>
      <c r="F22" s="69"/>
      <c r="G22" s="69"/>
      <c r="H22" s="69"/>
      <c r="I22" s="69"/>
      <c r="J22" s="67">
        <v>2283600.5350000001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195357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4">
        <f t="shared" ref="AR22:AR33" si="1">SUM(K22:AQ22)</f>
        <v>195357</v>
      </c>
      <c r="AS22" s="67">
        <f t="shared" si="0"/>
        <v>2478957.5350000001</v>
      </c>
      <c r="AT22" s="75"/>
      <c r="AU22" s="79"/>
      <c r="AV22" s="76"/>
      <c r="AW22" s="5"/>
      <c r="AX22" s="77"/>
      <c r="AY22" s="5"/>
      <c r="AZ22" s="64"/>
      <c r="BA22" s="63"/>
      <c r="BB22" s="63"/>
      <c r="BC22" s="5"/>
      <c r="BD22" s="5"/>
    </row>
    <row r="23" spans="1:56" s="4" customFormat="1" x14ac:dyDescent="0.2">
      <c r="D23" s="71" t="s">
        <v>59</v>
      </c>
      <c r="E23" s="69"/>
      <c r="F23" s="69"/>
      <c r="G23" s="69"/>
      <c r="H23" s="69"/>
      <c r="I23" s="69"/>
      <c r="J23" s="67">
        <v>4768238.25</v>
      </c>
      <c r="K23" s="72">
        <v>10943.01</v>
      </c>
      <c r="L23" s="72">
        <v>15248.81</v>
      </c>
      <c r="M23" s="72">
        <v>76486.58</v>
      </c>
      <c r="N23" s="72">
        <v>13485.16</v>
      </c>
      <c r="O23" s="72">
        <v>32615.93</v>
      </c>
      <c r="P23" s="72">
        <v>15053.78</v>
      </c>
      <c r="Q23" s="72">
        <v>7156.17</v>
      </c>
      <c r="R23" s="72">
        <v>28431.82</v>
      </c>
      <c r="S23" s="72">
        <v>41389.61</v>
      </c>
      <c r="T23" s="72">
        <v>9728.2099999999991</v>
      </c>
      <c r="U23" s="72">
        <v>15184.83</v>
      </c>
      <c r="V23" s="72">
        <v>14086.11</v>
      </c>
      <c r="W23" s="72">
        <v>29051.52</v>
      </c>
      <c r="X23" s="72">
        <v>6479.44</v>
      </c>
      <c r="Y23" s="72">
        <v>1627.75</v>
      </c>
      <c r="Z23" s="72">
        <v>150821.41</v>
      </c>
      <c r="AA23" s="72">
        <v>135364.68</v>
      </c>
      <c r="AB23" s="72">
        <v>112919.09</v>
      </c>
      <c r="AC23" s="72">
        <v>156093.66</v>
      </c>
      <c r="AD23" s="72">
        <v>99478.06</v>
      </c>
      <c r="AE23" s="72">
        <v>0</v>
      </c>
      <c r="AF23" s="73">
        <v>0</v>
      </c>
      <c r="AG23" s="73">
        <v>50014.11</v>
      </c>
      <c r="AH23" s="73">
        <v>16473.13</v>
      </c>
      <c r="AI23" s="73">
        <v>6376.23</v>
      </c>
      <c r="AJ23" s="72">
        <v>35354.410000000003</v>
      </c>
      <c r="AK23" s="72">
        <v>16855.240000000002</v>
      </c>
      <c r="AL23" s="72">
        <v>24930.51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4">
        <f t="shared" si="1"/>
        <v>1121649.26</v>
      </c>
      <c r="AS23" s="67">
        <f t="shared" si="0"/>
        <v>5889887.5099999998</v>
      </c>
      <c r="AT23" s="75"/>
      <c r="AV23" s="76"/>
      <c r="AW23" s="5"/>
      <c r="AX23" s="5"/>
      <c r="AY23" s="5"/>
      <c r="AZ23" s="64"/>
      <c r="BA23" s="63"/>
      <c r="BB23" s="63"/>
      <c r="BC23" s="5"/>
      <c r="BD23" s="5"/>
    </row>
    <row r="24" spans="1:56" s="4" customFormat="1" x14ac:dyDescent="0.2">
      <c r="D24" s="71" t="s">
        <v>60</v>
      </c>
      <c r="E24" s="69"/>
      <c r="F24" s="69"/>
      <c r="G24" s="69"/>
      <c r="H24" s="69"/>
      <c r="I24" s="69"/>
      <c r="J24" s="67">
        <v>507579.70999999996</v>
      </c>
      <c r="K24" s="72">
        <v>95551.1</v>
      </c>
      <c r="L24" s="72">
        <v>25034.55</v>
      </c>
      <c r="M24" s="72">
        <v>0</v>
      </c>
      <c r="N24" s="72">
        <v>0</v>
      </c>
      <c r="O24" s="72">
        <v>11586.5</v>
      </c>
      <c r="P24" s="72">
        <v>0</v>
      </c>
      <c r="Q24" s="72">
        <v>0</v>
      </c>
      <c r="R24" s="72">
        <v>0</v>
      </c>
      <c r="S24" s="72">
        <v>52924.59</v>
      </c>
      <c r="T24" s="72">
        <v>0</v>
      </c>
      <c r="U24" s="72">
        <v>15000</v>
      </c>
      <c r="V24" s="72">
        <v>15000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3">
        <v>0</v>
      </c>
      <c r="AG24" s="73">
        <v>0</v>
      </c>
      <c r="AH24" s="73">
        <v>0</v>
      </c>
      <c r="AI24" s="73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4">
        <f t="shared" si="1"/>
        <v>215096.74000000002</v>
      </c>
      <c r="AS24" s="67">
        <f t="shared" si="0"/>
        <v>722676.45</v>
      </c>
      <c r="AT24" s="75"/>
      <c r="AV24" s="76"/>
      <c r="AW24" s="5"/>
      <c r="AX24" s="5"/>
      <c r="AY24" s="5"/>
      <c r="AZ24" s="64"/>
      <c r="BA24" s="63"/>
      <c r="BB24" s="63"/>
      <c r="BC24" s="5"/>
      <c r="BD24" s="5"/>
    </row>
    <row r="25" spans="1:56" s="4" customFormat="1" x14ac:dyDescent="0.2">
      <c r="A25" s="4">
        <v>0</v>
      </c>
      <c r="D25" s="71" t="s">
        <v>61</v>
      </c>
      <c r="E25" s="69"/>
      <c r="F25" s="69"/>
      <c r="G25" s="69"/>
      <c r="H25" s="69"/>
      <c r="I25" s="69"/>
      <c r="J25" s="67">
        <v>3281797.0500000003</v>
      </c>
      <c r="K25" s="72">
        <v>8731.19</v>
      </c>
      <c r="L25" s="72">
        <v>8443.3700000000008</v>
      </c>
      <c r="M25" s="72">
        <v>39605.19</v>
      </c>
      <c r="N25" s="72">
        <v>13539.65</v>
      </c>
      <c r="O25" s="72">
        <v>16679.900000000001</v>
      </c>
      <c r="P25" s="72">
        <v>5609.53</v>
      </c>
      <c r="Q25" s="72">
        <v>5133.45</v>
      </c>
      <c r="R25" s="72">
        <v>14468.94</v>
      </c>
      <c r="S25" s="72">
        <v>17732.43</v>
      </c>
      <c r="T25" s="72">
        <v>6527.61</v>
      </c>
      <c r="U25" s="72">
        <v>10588.88</v>
      </c>
      <c r="V25" s="72">
        <v>9991.44</v>
      </c>
      <c r="W25" s="72">
        <v>14549.77</v>
      </c>
      <c r="X25" s="72">
        <v>8171.28</v>
      </c>
      <c r="Y25" s="72">
        <v>3632.09</v>
      </c>
      <c r="Z25" s="72">
        <v>62870.35</v>
      </c>
      <c r="AA25" s="72">
        <v>60118.76</v>
      </c>
      <c r="AB25" s="72">
        <v>51981.440000000002</v>
      </c>
      <c r="AC25" s="72">
        <v>67573.72</v>
      </c>
      <c r="AD25" s="72">
        <v>50586.58</v>
      </c>
      <c r="AE25" s="72">
        <v>0</v>
      </c>
      <c r="AF25" s="73">
        <v>0</v>
      </c>
      <c r="AG25" s="73">
        <v>24346.5</v>
      </c>
      <c r="AH25" s="73">
        <v>7759.29</v>
      </c>
      <c r="AI25" s="73">
        <v>8512.7800000000007</v>
      </c>
      <c r="AJ25" s="72">
        <v>14872.17</v>
      </c>
      <c r="AK25" s="72">
        <v>11042.47</v>
      </c>
      <c r="AL25" s="72">
        <v>20169.23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4">
        <f t="shared" si="1"/>
        <v>563238.01</v>
      </c>
      <c r="AS25" s="67">
        <f t="shared" si="0"/>
        <v>3845035.0600000005</v>
      </c>
      <c r="AT25" s="75"/>
      <c r="AV25" s="76"/>
      <c r="AW25" s="5"/>
      <c r="AX25" s="5"/>
      <c r="AY25" s="5"/>
      <c r="AZ25" s="64"/>
      <c r="BA25" s="63"/>
      <c r="BB25" s="63"/>
      <c r="BC25" s="5"/>
      <c r="BD25" s="5"/>
    </row>
    <row r="26" spans="1:56" s="4" customFormat="1" x14ac:dyDescent="0.2">
      <c r="D26" s="71" t="s">
        <v>62</v>
      </c>
      <c r="E26" s="69"/>
      <c r="F26" s="69"/>
      <c r="G26" s="69"/>
      <c r="H26" s="69"/>
      <c r="I26" s="69"/>
      <c r="J26" s="67">
        <v>1242557.08</v>
      </c>
      <c r="K26" s="72">
        <v>1236.47</v>
      </c>
      <c r="L26" s="72">
        <v>1126.99</v>
      </c>
      <c r="M26" s="72">
        <v>8810.81</v>
      </c>
      <c r="N26" s="72">
        <v>3065.47</v>
      </c>
      <c r="O26" s="72">
        <v>3217.62</v>
      </c>
      <c r="P26" s="72">
        <v>1091.3900000000001</v>
      </c>
      <c r="Q26" s="72">
        <v>910.3</v>
      </c>
      <c r="R26" s="72">
        <v>3418.99</v>
      </c>
      <c r="S26" s="72">
        <v>4660.29</v>
      </c>
      <c r="T26" s="72">
        <v>1440.6</v>
      </c>
      <c r="U26" s="72">
        <v>1943.08</v>
      </c>
      <c r="V26" s="72">
        <v>1715.83</v>
      </c>
      <c r="W26" s="72">
        <v>2407.37</v>
      </c>
      <c r="X26" s="72">
        <v>1023.49</v>
      </c>
      <c r="Y26" s="72">
        <v>339.23</v>
      </c>
      <c r="Z26" s="72">
        <v>16617.93</v>
      </c>
      <c r="AA26" s="72">
        <v>15571.3</v>
      </c>
      <c r="AB26" s="72">
        <v>12476.08</v>
      </c>
      <c r="AC26" s="72">
        <v>17364.64</v>
      </c>
      <c r="AD26" s="72">
        <v>10903.2</v>
      </c>
      <c r="AE26" s="72">
        <v>0</v>
      </c>
      <c r="AF26" s="73">
        <v>0</v>
      </c>
      <c r="AG26" s="73">
        <v>6133.79</v>
      </c>
      <c r="AH26" s="73">
        <v>866.78</v>
      </c>
      <c r="AI26" s="73">
        <v>1153.3900000000001</v>
      </c>
      <c r="AJ26" s="72">
        <v>3572.32</v>
      </c>
      <c r="AK26" s="72">
        <v>2115.56</v>
      </c>
      <c r="AL26" s="72">
        <v>4544.92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4">
        <f t="shared" si="1"/>
        <v>127727.84</v>
      </c>
      <c r="AS26" s="67">
        <f t="shared" si="0"/>
        <v>1370284.9200000002</v>
      </c>
      <c r="AT26" s="75"/>
      <c r="AV26" s="76"/>
      <c r="AW26" s="5"/>
      <c r="AX26" s="5"/>
      <c r="AY26" s="5"/>
      <c r="AZ26" s="64"/>
      <c r="BA26" s="63"/>
      <c r="BB26" s="63"/>
      <c r="BC26" s="5"/>
      <c r="BD26" s="5"/>
    </row>
    <row r="27" spans="1:56" s="4" customFormat="1" x14ac:dyDescent="0.2">
      <c r="D27" s="71" t="s">
        <v>63</v>
      </c>
      <c r="E27" s="69"/>
      <c r="F27" s="69"/>
      <c r="G27" s="69"/>
      <c r="H27" s="69"/>
      <c r="I27" s="69"/>
      <c r="J27" s="67">
        <v>498682.91</v>
      </c>
      <c r="K27" s="72">
        <v>494.59</v>
      </c>
      <c r="L27" s="72">
        <v>450.8</v>
      </c>
      <c r="M27" s="72">
        <v>3524.34</v>
      </c>
      <c r="N27" s="72">
        <v>1226.19</v>
      </c>
      <c r="O27" s="72">
        <v>1287.05</v>
      </c>
      <c r="P27" s="72">
        <v>436.55</v>
      </c>
      <c r="Q27" s="72">
        <v>364.12</v>
      </c>
      <c r="R27" s="72">
        <v>1367.6</v>
      </c>
      <c r="S27" s="72">
        <v>1864.12</v>
      </c>
      <c r="T27" s="72">
        <v>576.24</v>
      </c>
      <c r="U27" s="72">
        <v>777.23</v>
      </c>
      <c r="V27" s="72">
        <v>686.34</v>
      </c>
      <c r="W27" s="72">
        <v>962.95</v>
      </c>
      <c r="X27" s="72">
        <v>409.4</v>
      </c>
      <c r="Y27" s="72">
        <v>135.69</v>
      </c>
      <c r="Z27" s="72">
        <v>6647.18</v>
      </c>
      <c r="AA27" s="72">
        <v>6228.54</v>
      </c>
      <c r="AB27" s="72">
        <v>4990.4399999999996</v>
      </c>
      <c r="AC27" s="72">
        <v>6945.86</v>
      </c>
      <c r="AD27" s="72">
        <v>4361.29</v>
      </c>
      <c r="AE27" s="72">
        <v>0</v>
      </c>
      <c r="AF27" s="72">
        <v>0</v>
      </c>
      <c r="AG27" s="72">
        <v>2453.6799999999998</v>
      </c>
      <c r="AH27" s="72">
        <v>346.72</v>
      </c>
      <c r="AI27" s="72">
        <v>461.36</v>
      </c>
      <c r="AJ27" s="72">
        <v>1428.93</v>
      </c>
      <c r="AK27" s="72">
        <v>846.23</v>
      </c>
      <c r="AL27" s="72">
        <v>1818.1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4">
        <f t="shared" si="1"/>
        <v>51091.54</v>
      </c>
      <c r="AS27" s="67">
        <f t="shared" si="0"/>
        <v>549774.44999999995</v>
      </c>
      <c r="AT27" s="75"/>
      <c r="AV27" s="76"/>
      <c r="AW27" s="5"/>
      <c r="AX27" s="5"/>
      <c r="AY27" s="5"/>
      <c r="AZ27" s="64"/>
      <c r="BA27" s="63"/>
      <c r="BB27" s="63"/>
      <c r="BC27" s="5"/>
      <c r="BD27" s="5"/>
    </row>
    <row r="28" spans="1:56" s="4" customFormat="1" x14ac:dyDescent="0.2">
      <c r="D28" s="71" t="s">
        <v>64</v>
      </c>
      <c r="E28" s="69"/>
      <c r="F28" s="69"/>
      <c r="G28" s="69"/>
      <c r="H28" s="69"/>
      <c r="I28" s="69"/>
      <c r="J28" s="67">
        <v>745701.21</v>
      </c>
      <c r="K28" s="72">
        <v>0</v>
      </c>
      <c r="L28" s="72">
        <v>0</v>
      </c>
      <c r="M28" s="72">
        <v>313.57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78.150000000000006</v>
      </c>
      <c r="U28" s="72">
        <v>23128.07</v>
      </c>
      <c r="V28" s="72">
        <v>0</v>
      </c>
      <c r="W28" s="72">
        <v>332.88</v>
      </c>
      <c r="X28" s="72">
        <v>0</v>
      </c>
      <c r="Y28" s="72">
        <v>0</v>
      </c>
      <c r="Z28" s="72">
        <v>1816.67</v>
      </c>
      <c r="AA28" s="72">
        <v>1598.78</v>
      </c>
      <c r="AB28" s="72">
        <v>739.73</v>
      </c>
      <c r="AC28" s="72">
        <v>1525.92</v>
      </c>
      <c r="AD28" s="72">
        <v>1055.17</v>
      </c>
      <c r="AE28" s="72">
        <v>0</v>
      </c>
      <c r="AF28" s="72">
        <v>0</v>
      </c>
      <c r="AG28" s="72">
        <v>0</v>
      </c>
      <c r="AH28" s="72">
        <v>118.81</v>
      </c>
      <c r="AI28" s="72">
        <v>0</v>
      </c>
      <c r="AJ28" s="72">
        <v>156.5</v>
      </c>
      <c r="AK28" s="72">
        <v>0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4">
        <f t="shared" si="1"/>
        <v>30864.250000000004</v>
      </c>
      <c r="AS28" s="67">
        <f t="shared" si="0"/>
        <v>776565.46</v>
      </c>
      <c r="AT28" s="75"/>
      <c r="AV28" s="76"/>
      <c r="AW28" s="5"/>
      <c r="AX28" s="5"/>
      <c r="AY28" s="5"/>
      <c r="AZ28" s="64"/>
      <c r="BA28" s="63"/>
      <c r="BB28" s="63"/>
      <c r="BC28" s="5"/>
      <c r="BD28" s="5"/>
    </row>
    <row r="29" spans="1:56" s="4" customFormat="1" x14ac:dyDescent="0.2">
      <c r="D29" s="71" t="s">
        <v>65</v>
      </c>
      <c r="E29" s="69"/>
      <c r="F29" s="69"/>
      <c r="G29" s="69"/>
      <c r="H29" s="69"/>
      <c r="I29" s="69"/>
      <c r="J29" s="67">
        <v>392420.70999999996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21291.71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3">
        <v>0</v>
      </c>
      <c r="AG29" s="73">
        <v>0</v>
      </c>
      <c r="AH29" s="73">
        <v>0</v>
      </c>
      <c r="AI29" s="73">
        <v>0</v>
      </c>
      <c r="AJ29" s="72">
        <v>0</v>
      </c>
      <c r="AK29" s="72">
        <v>0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4">
        <f t="shared" si="1"/>
        <v>21291.71</v>
      </c>
      <c r="AS29" s="67">
        <f t="shared" si="0"/>
        <v>413712.42</v>
      </c>
      <c r="AT29" s="75"/>
      <c r="AV29" s="76"/>
      <c r="AW29" s="5"/>
      <c r="AX29" s="5"/>
      <c r="AY29" s="5"/>
      <c r="AZ29" s="64"/>
      <c r="BA29" s="63"/>
      <c r="BB29" s="63"/>
      <c r="BC29" s="5"/>
      <c r="BD29" s="5"/>
    </row>
    <row r="30" spans="1:56" s="4" customFormat="1" x14ac:dyDescent="0.2">
      <c r="D30" s="65" t="s">
        <v>66</v>
      </c>
      <c r="E30" s="69"/>
      <c r="F30" s="69"/>
      <c r="G30" s="69"/>
      <c r="H30" s="69"/>
      <c r="I30" s="69"/>
      <c r="J30" s="67">
        <v>505875.66000000009</v>
      </c>
      <c r="K30" s="72">
        <v>3171.39</v>
      </c>
      <c r="L30" s="72">
        <v>5586.96</v>
      </c>
      <c r="M30" s="72">
        <v>34742.300000000003</v>
      </c>
      <c r="N30" s="72">
        <v>12817.73</v>
      </c>
      <c r="O30" s="72">
        <v>12661.17</v>
      </c>
      <c r="P30" s="72">
        <v>4214.7</v>
      </c>
      <c r="Q30" s="72">
        <v>2617.48</v>
      </c>
      <c r="R30" s="72">
        <v>15399.7</v>
      </c>
      <c r="S30" s="72">
        <v>19522.88</v>
      </c>
      <c r="T30" s="72">
        <v>5756.89</v>
      </c>
      <c r="U30" s="72">
        <v>6288.51</v>
      </c>
      <c r="V30" s="72">
        <v>3150.42</v>
      </c>
      <c r="W30" s="72">
        <v>10468.93</v>
      </c>
      <c r="X30" s="72">
        <v>3538.24</v>
      </c>
      <c r="Y30" s="72">
        <v>1204.03</v>
      </c>
      <c r="Z30" s="72">
        <v>70466.25</v>
      </c>
      <c r="AA30" s="72">
        <v>63137.59</v>
      </c>
      <c r="AB30" s="72">
        <v>53576.25</v>
      </c>
      <c r="AC30" s="72">
        <v>81961.25</v>
      </c>
      <c r="AD30" s="72">
        <v>46183.35</v>
      </c>
      <c r="AE30" s="72">
        <v>0</v>
      </c>
      <c r="AF30" s="73">
        <v>0</v>
      </c>
      <c r="AG30" s="73">
        <v>21071.75</v>
      </c>
      <c r="AH30" s="73">
        <v>2932.6</v>
      </c>
      <c r="AI30" s="73">
        <v>2957.22</v>
      </c>
      <c r="AJ30" s="72">
        <v>16893.439999999999</v>
      </c>
      <c r="AK30" s="72">
        <v>7329.87</v>
      </c>
      <c r="AL30" s="72">
        <v>15369.97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4">
        <f t="shared" si="1"/>
        <v>523020.86999999988</v>
      </c>
      <c r="AS30" s="67">
        <f t="shared" si="0"/>
        <v>1028896.53</v>
      </c>
      <c r="AT30" s="75"/>
      <c r="AV30" s="76"/>
      <c r="AW30" s="5"/>
      <c r="AX30" s="5"/>
      <c r="AY30" s="5"/>
      <c r="AZ30" s="64"/>
      <c r="BA30" s="63"/>
      <c r="BB30" s="63"/>
      <c r="BC30" s="5"/>
      <c r="BD30" s="5"/>
    </row>
    <row r="31" spans="1:56" s="4" customFormat="1" x14ac:dyDescent="0.2">
      <c r="D31" s="71" t="s">
        <v>67</v>
      </c>
      <c r="E31" s="69"/>
      <c r="F31" s="69"/>
      <c r="G31" s="69"/>
      <c r="H31" s="69"/>
      <c r="I31" s="69"/>
      <c r="J31" s="67">
        <v>1598853.0700000003</v>
      </c>
      <c r="K31" s="72">
        <v>931.5</v>
      </c>
      <c r="L31" s="72">
        <v>621</v>
      </c>
      <c r="M31" s="72">
        <v>11812.83</v>
      </c>
      <c r="N31" s="72">
        <v>4036.5</v>
      </c>
      <c r="O31" s="72">
        <v>1474.5</v>
      </c>
      <c r="P31" s="72">
        <v>0</v>
      </c>
      <c r="Q31" s="72">
        <v>931.5</v>
      </c>
      <c r="R31" s="72">
        <v>3726</v>
      </c>
      <c r="S31" s="72">
        <v>3105</v>
      </c>
      <c r="T31" s="72">
        <v>3105</v>
      </c>
      <c r="U31" s="72">
        <v>1863</v>
      </c>
      <c r="V31" s="72">
        <v>1242</v>
      </c>
      <c r="W31" s="72">
        <v>2095.5</v>
      </c>
      <c r="X31" s="72">
        <v>523.4</v>
      </c>
      <c r="Y31" s="72">
        <v>310.5</v>
      </c>
      <c r="Z31" s="72">
        <v>21890.05</v>
      </c>
      <c r="AA31" s="72">
        <v>21271.759999999998</v>
      </c>
      <c r="AB31" s="72">
        <v>17029.080000000002</v>
      </c>
      <c r="AC31" s="72">
        <v>22363.38</v>
      </c>
      <c r="AD31" s="72">
        <v>13934.59</v>
      </c>
      <c r="AE31" s="72">
        <v>0</v>
      </c>
      <c r="AF31" s="72">
        <v>0</v>
      </c>
      <c r="AG31" s="72">
        <v>8154.34</v>
      </c>
      <c r="AH31" s="72">
        <v>310.5</v>
      </c>
      <c r="AI31" s="72">
        <v>0</v>
      </c>
      <c r="AJ31" s="72">
        <v>3415.5</v>
      </c>
      <c r="AK31" s="72">
        <v>621</v>
      </c>
      <c r="AL31" s="72">
        <v>5926.41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4">
        <f t="shared" si="1"/>
        <v>150694.84</v>
      </c>
      <c r="AS31" s="67">
        <f t="shared" si="0"/>
        <v>1749547.9100000004</v>
      </c>
      <c r="AT31" s="75"/>
      <c r="AV31" s="76"/>
      <c r="AW31" s="5"/>
      <c r="AX31" s="5"/>
      <c r="AY31" s="5"/>
      <c r="AZ31" s="64"/>
      <c r="BA31" s="63"/>
      <c r="BB31" s="63"/>
      <c r="BC31" s="5"/>
      <c r="BD31" s="5"/>
    </row>
    <row r="32" spans="1:56" s="4" customFormat="1" x14ac:dyDescent="0.2">
      <c r="D32" s="65" t="s">
        <v>68</v>
      </c>
      <c r="E32" s="69"/>
      <c r="F32" s="69"/>
      <c r="G32" s="69"/>
      <c r="H32" s="69"/>
      <c r="I32" s="69"/>
      <c r="J32" s="67">
        <v>1054080.46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-11400</v>
      </c>
      <c r="T32" s="74">
        <v>0</v>
      </c>
      <c r="U32" s="74">
        <v>318908.11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4">
        <v>0</v>
      </c>
      <c r="AP32" s="74">
        <v>0</v>
      </c>
      <c r="AQ32" s="74">
        <v>0</v>
      </c>
      <c r="AR32" s="74">
        <f t="shared" si="1"/>
        <v>307508.11</v>
      </c>
      <c r="AS32" s="67">
        <f t="shared" si="0"/>
        <v>1361588.5699999998</v>
      </c>
      <c r="AT32" s="75"/>
      <c r="AV32" s="5"/>
      <c r="AW32" s="5"/>
      <c r="AX32" s="5"/>
      <c r="AY32" s="5"/>
      <c r="AZ32" s="64"/>
      <c r="BA32" s="63"/>
      <c r="BB32" s="63"/>
      <c r="BC32" s="5"/>
      <c r="BD32" s="5"/>
    </row>
    <row r="33" spans="2:56" s="4" customFormat="1" x14ac:dyDescent="0.2">
      <c r="D33" s="65" t="s">
        <v>69</v>
      </c>
      <c r="E33" s="69"/>
      <c r="F33" s="69"/>
      <c r="G33" s="69"/>
      <c r="H33" s="69"/>
      <c r="I33" s="69"/>
      <c r="J33" s="67"/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f t="shared" si="1"/>
        <v>0</v>
      </c>
      <c r="AS33" s="67"/>
      <c r="AT33" s="75"/>
      <c r="AV33" s="5"/>
      <c r="AW33" s="5"/>
      <c r="AX33" s="5"/>
      <c r="AY33" s="5"/>
      <c r="AZ33" s="64"/>
      <c r="BA33" s="63"/>
      <c r="BB33" s="63"/>
      <c r="BC33" s="5"/>
      <c r="BD33" s="5"/>
    </row>
    <row r="34" spans="2:56" s="4" customFormat="1" x14ac:dyDescent="0.2">
      <c r="D34" s="65"/>
      <c r="E34" s="69"/>
      <c r="F34" s="69"/>
      <c r="G34" s="69"/>
      <c r="H34" s="69"/>
      <c r="I34" s="69"/>
      <c r="J34" s="67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67"/>
      <c r="AP34" s="67"/>
      <c r="AQ34" s="67"/>
      <c r="AR34" s="67"/>
      <c r="AS34" s="67"/>
      <c r="AT34" s="75"/>
      <c r="AV34" s="5"/>
      <c r="AW34" s="5"/>
      <c r="AX34" s="5"/>
      <c r="AY34" s="5"/>
      <c r="AZ34" s="64"/>
      <c r="BA34" s="63"/>
      <c r="BB34" s="63"/>
      <c r="BC34" s="5"/>
      <c r="BD34" s="5"/>
    </row>
    <row r="35" spans="2:56" s="63" customFormat="1" x14ac:dyDescent="0.2">
      <c r="D35" s="66" t="s">
        <v>70</v>
      </c>
      <c r="E35" s="69">
        <f>+'[1]Edo. Pptal.'!D15</f>
        <v>662701</v>
      </c>
      <c r="F35" s="69"/>
      <c r="G35" s="69">
        <f>SUM(E35:F35)</f>
        <v>662701</v>
      </c>
      <c r="H35" s="69"/>
      <c r="I35" s="69"/>
      <c r="J35" s="69">
        <f>SUM(J36:J71)</f>
        <v>1465581.9800000004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>
        <f>SUM(AR36:AR71)</f>
        <v>217584.01499999998</v>
      </c>
      <c r="AS35" s="69">
        <f t="shared" ref="AS35:AS71" si="2">AR35+J35</f>
        <v>1683165.9950000003</v>
      </c>
      <c r="AT35" s="70"/>
      <c r="AV35" s="78"/>
      <c r="AW35" s="78"/>
      <c r="AX35" s="78">
        <f>+AV35+AW35</f>
        <v>0</v>
      </c>
      <c r="AY35" s="64"/>
      <c r="AZ35" s="64"/>
      <c r="BC35" s="64"/>
      <c r="BD35" s="64"/>
    </row>
    <row r="36" spans="2:56" s="4" customFormat="1" x14ac:dyDescent="0.2">
      <c r="B36" s="80"/>
      <c r="C36" s="80"/>
      <c r="D36" s="71" t="s">
        <v>71</v>
      </c>
      <c r="E36" s="69"/>
      <c r="F36" s="69"/>
      <c r="G36" s="69"/>
      <c r="H36" s="69"/>
      <c r="I36" s="69"/>
      <c r="J36" s="67">
        <v>287676</v>
      </c>
      <c r="K36" s="73">
        <f>325.98+0.105</f>
        <v>326.08500000000004</v>
      </c>
      <c r="L36" s="72">
        <v>650.05999999999995</v>
      </c>
      <c r="M36" s="72">
        <v>0</v>
      </c>
      <c r="N36" s="73">
        <v>12290.9</v>
      </c>
      <c r="O36" s="72">
        <v>2321.5700000000002</v>
      </c>
      <c r="P36" s="72">
        <v>637.41999999999996</v>
      </c>
      <c r="Q36" s="72">
        <v>0</v>
      </c>
      <c r="R36" s="72">
        <v>0</v>
      </c>
      <c r="S36" s="72">
        <v>3464.64</v>
      </c>
      <c r="T36" s="72">
        <v>582.32000000000005</v>
      </c>
      <c r="U36" s="72">
        <v>0</v>
      </c>
      <c r="V36" s="72">
        <v>0</v>
      </c>
      <c r="W36" s="73">
        <v>1059.6600000000001</v>
      </c>
      <c r="X36" s="72">
        <v>0</v>
      </c>
      <c r="Y36" s="72">
        <v>0</v>
      </c>
      <c r="Z36" s="72">
        <v>2217.04</v>
      </c>
      <c r="AA36" s="72">
        <v>571</v>
      </c>
      <c r="AB36" s="73">
        <v>809.1</v>
      </c>
      <c r="AC36" s="72">
        <v>1304.83</v>
      </c>
      <c r="AD36" s="73">
        <v>2337.0500000000002</v>
      </c>
      <c r="AE36" s="73">
        <v>0</v>
      </c>
      <c r="AF36" s="72">
        <v>0</v>
      </c>
      <c r="AG36" s="72">
        <v>86.19</v>
      </c>
      <c r="AH36" s="72">
        <v>0</v>
      </c>
      <c r="AI36" s="73">
        <v>0</v>
      </c>
      <c r="AJ36" s="72">
        <v>1466.82</v>
      </c>
      <c r="AK36" s="73">
        <v>0</v>
      </c>
      <c r="AL36" s="73">
        <v>0</v>
      </c>
      <c r="AM36" s="73">
        <v>0</v>
      </c>
      <c r="AN36" s="73">
        <v>0</v>
      </c>
      <c r="AO36" s="73">
        <v>0</v>
      </c>
      <c r="AP36" s="73">
        <v>0</v>
      </c>
      <c r="AQ36" s="73">
        <v>2232.8200000000002</v>
      </c>
      <c r="AR36" s="74">
        <f>SUM(K36:AQ36)</f>
        <v>32357.504999999997</v>
      </c>
      <c r="AS36" s="67">
        <f t="shared" si="2"/>
        <v>320033.505</v>
      </c>
      <c r="AT36" s="75"/>
      <c r="AV36" s="77"/>
      <c r="AW36" s="5"/>
      <c r="AX36" s="5"/>
      <c r="AY36" s="5"/>
      <c r="AZ36" s="64"/>
      <c r="BA36" s="63"/>
      <c r="BB36" s="63"/>
      <c r="BC36" s="5"/>
      <c r="BD36" s="5"/>
    </row>
    <row r="37" spans="2:56" s="4" customFormat="1" ht="12.75" customHeight="1" x14ac:dyDescent="0.2">
      <c r="B37" s="80"/>
      <c r="C37" s="80"/>
      <c r="D37" s="71" t="s">
        <v>72</v>
      </c>
      <c r="E37" s="69"/>
      <c r="F37" s="69"/>
      <c r="G37" s="69"/>
      <c r="H37" s="69"/>
      <c r="I37" s="69"/>
      <c r="J37" s="67">
        <v>4230.29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2">
        <v>0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3">
        <v>0</v>
      </c>
      <c r="AL37" s="73">
        <v>0</v>
      </c>
      <c r="AM37" s="73">
        <v>0</v>
      </c>
      <c r="AN37" s="73">
        <v>0</v>
      </c>
      <c r="AO37" s="73">
        <v>0</v>
      </c>
      <c r="AP37" s="73">
        <v>0</v>
      </c>
      <c r="AQ37" s="73">
        <v>0</v>
      </c>
      <c r="AR37" s="74">
        <f t="shared" ref="AR37:AR71" si="3">SUM(K37:AM37)</f>
        <v>0</v>
      </c>
      <c r="AS37" s="67">
        <f t="shared" si="2"/>
        <v>4230.29</v>
      </c>
      <c r="AT37" s="75"/>
      <c r="AV37" s="5"/>
      <c r="AW37" s="5"/>
      <c r="AX37" s="5"/>
      <c r="AY37" s="5"/>
      <c r="AZ37" s="64"/>
      <c r="BA37" s="63"/>
      <c r="BB37" s="63"/>
      <c r="BC37" s="5"/>
      <c r="BD37" s="5"/>
    </row>
    <row r="38" spans="2:56" s="4" customFormat="1" hidden="1" x14ac:dyDescent="0.2">
      <c r="B38" s="80"/>
      <c r="C38" s="80"/>
      <c r="D38" s="71" t="s">
        <v>73</v>
      </c>
      <c r="E38" s="69"/>
      <c r="F38" s="69"/>
      <c r="G38" s="69"/>
      <c r="H38" s="69"/>
      <c r="I38" s="69"/>
      <c r="J38" s="67">
        <v>0</v>
      </c>
      <c r="K38" s="72">
        <v>0</v>
      </c>
      <c r="L38" s="72">
        <v>0</v>
      </c>
      <c r="M38" s="72">
        <v>0</v>
      </c>
      <c r="N38" s="73">
        <v>0</v>
      </c>
      <c r="O38" s="72">
        <v>0</v>
      </c>
      <c r="P38" s="72">
        <v>0</v>
      </c>
      <c r="Q38" s="72">
        <v>0</v>
      </c>
      <c r="R38" s="72">
        <v>0</v>
      </c>
      <c r="S38" s="73">
        <v>0</v>
      </c>
      <c r="T38" s="72">
        <v>0</v>
      </c>
      <c r="U38" s="72">
        <v>0</v>
      </c>
      <c r="V38" s="73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3">
        <v>0</v>
      </c>
      <c r="AL38" s="73">
        <v>0</v>
      </c>
      <c r="AM38" s="73">
        <v>0</v>
      </c>
      <c r="AN38" s="73">
        <v>0</v>
      </c>
      <c r="AO38" s="73">
        <v>0</v>
      </c>
      <c r="AP38" s="73">
        <v>0</v>
      </c>
      <c r="AQ38" s="73">
        <v>0</v>
      </c>
      <c r="AR38" s="74">
        <f t="shared" si="3"/>
        <v>0</v>
      </c>
      <c r="AS38" s="67">
        <f t="shared" si="2"/>
        <v>0</v>
      </c>
      <c r="AT38" s="75"/>
      <c r="AV38" s="5"/>
      <c r="AW38" s="5"/>
      <c r="AX38" s="5"/>
      <c r="AY38" s="5"/>
      <c r="AZ38" s="64"/>
      <c r="BA38" s="63"/>
      <c r="BB38" s="63"/>
      <c r="BC38" s="5"/>
      <c r="BD38" s="5"/>
    </row>
    <row r="39" spans="2:56" s="4" customFormat="1" x14ac:dyDescent="0.2">
      <c r="B39" s="80"/>
      <c r="C39" s="80"/>
      <c r="D39" s="71" t="s">
        <v>74</v>
      </c>
      <c r="E39" s="69"/>
      <c r="F39" s="69"/>
      <c r="G39" s="69"/>
      <c r="H39" s="69"/>
      <c r="I39" s="69"/>
      <c r="J39" s="67">
        <v>70505.10000000002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5606.28</v>
      </c>
      <c r="Q39" s="72">
        <v>0</v>
      </c>
      <c r="R39" s="72">
        <v>0</v>
      </c>
      <c r="S39" s="72">
        <v>3480</v>
      </c>
      <c r="T39" s="72">
        <v>0</v>
      </c>
      <c r="U39" s="72">
        <v>0</v>
      </c>
      <c r="V39" s="72">
        <v>849.11</v>
      </c>
      <c r="W39" s="73">
        <v>3540.9</v>
      </c>
      <c r="X39" s="72">
        <v>0</v>
      </c>
      <c r="Y39" s="72">
        <v>0</v>
      </c>
      <c r="Z39" s="72">
        <v>0</v>
      </c>
      <c r="AA39" s="72">
        <v>887.4</v>
      </c>
      <c r="AB39" s="72">
        <v>0</v>
      </c>
      <c r="AC39" s="72">
        <v>0</v>
      </c>
      <c r="AD39" s="72">
        <v>0</v>
      </c>
      <c r="AE39" s="72">
        <v>0</v>
      </c>
      <c r="AF39" s="72">
        <v>0</v>
      </c>
      <c r="AG39" s="72">
        <v>0</v>
      </c>
      <c r="AH39" s="72">
        <v>0</v>
      </c>
      <c r="AI39" s="72">
        <v>0</v>
      </c>
      <c r="AJ39" s="72">
        <v>0</v>
      </c>
      <c r="AK39" s="73">
        <v>0</v>
      </c>
      <c r="AL39" s="73">
        <v>330.6</v>
      </c>
      <c r="AM39" s="73">
        <v>865.36</v>
      </c>
      <c r="AN39" s="73">
        <v>0</v>
      </c>
      <c r="AO39" s="73">
        <v>0</v>
      </c>
      <c r="AP39" s="73">
        <v>0</v>
      </c>
      <c r="AQ39" s="73">
        <v>0</v>
      </c>
      <c r="AR39" s="74">
        <f t="shared" si="3"/>
        <v>15559.65</v>
      </c>
      <c r="AS39" s="67">
        <f t="shared" si="2"/>
        <v>86064.750000000015</v>
      </c>
      <c r="AT39" s="75"/>
      <c r="AV39" s="5"/>
      <c r="AW39" s="5"/>
      <c r="AX39" s="5"/>
      <c r="AY39" s="5"/>
      <c r="AZ39" s="64"/>
      <c r="BA39" s="63"/>
      <c r="BB39" s="63"/>
      <c r="BC39" s="5"/>
      <c r="BD39" s="5"/>
    </row>
    <row r="40" spans="2:56" s="4" customFormat="1" x14ac:dyDescent="0.2">
      <c r="B40" s="80"/>
      <c r="C40" s="80"/>
      <c r="D40" s="71" t="s">
        <v>75</v>
      </c>
      <c r="E40" s="69"/>
      <c r="F40" s="69"/>
      <c r="G40" s="69"/>
      <c r="H40" s="69"/>
      <c r="I40" s="69"/>
      <c r="J40" s="67">
        <v>63254.509999999995</v>
      </c>
      <c r="K40" s="72">
        <v>0</v>
      </c>
      <c r="L40" s="72">
        <v>0</v>
      </c>
      <c r="M40" s="72">
        <v>14440.4</v>
      </c>
      <c r="N40" s="72">
        <v>86924.6</v>
      </c>
      <c r="O40" s="72">
        <v>1972</v>
      </c>
      <c r="P40" s="72">
        <v>0</v>
      </c>
      <c r="Q40" s="72">
        <v>0</v>
      </c>
      <c r="R40" s="72">
        <v>0</v>
      </c>
      <c r="S40" s="72">
        <v>0</v>
      </c>
      <c r="T40" s="73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2">
        <v>0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</v>
      </c>
      <c r="AH40" s="72">
        <v>0</v>
      </c>
      <c r="AI40" s="72">
        <v>0</v>
      </c>
      <c r="AJ40" s="72">
        <v>0</v>
      </c>
      <c r="AK40" s="73">
        <v>0</v>
      </c>
      <c r="AL40" s="73">
        <v>0</v>
      </c>
      <c r="AM40" s="73">
        <v>0</v>
      </c>
      <c r="AN40" s="73">
        <v>0</v>
      </c>
      <c r="AO40" s="73">
        <v>0</v>
      </c>
      <c r="AP40" s="73">
        <v>0</v>
      </c>
      <c r="AQ40" s="73">
        <v>0</v>
      </c>
      <c r="AR40" s="74">
        <f t="shared" si="3"/>
        <v>103337</v>
      </c>
      <c r="AS40" s="67">
        <f t="shared" si="2"/>
        <v>166591.51</v>
      </c>
      <c r="AT40" s="75"/>
      <c r="AV40" s="5"/>
      <c r="AW40" s="5"/>
      <c r="AX40" s="5"/>
      <c r="AY40" s="5"/>
      <c r="AZ40" s="64"/>
      <c r="BA40" s="63"/>
      <c r="BB40" s="63"/>
      <c r="BC40" s="5"/>
      <c r="BD40" s="5"/>
    </row>
    <row r="41" spans="2:56" s="4" customFormat="1" x14ac:dyDescent="0.2">
      <c r="B41" s="80"/>
      <c r="C41" s="80"/>
      <c r="D41" s="71" t="s">
        <v>76</v>
      </c>
      <c r="E41" s="69"/>
      <c r="F41" s="69"/>
      <c r="G41" s="69"/>
      <c r="H41" s="69"/>
      <c r="I41" s="69"/>
      <c r="J41" s="67">
        <v>277385.28000000003</v>
      </c>
      <c r="K41" s="72">
        <v>0</v>
      </c>
      <c r="L41" s="72">
        <v>0</v>
      </c>
      <c r="M41" s="73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8873.07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0</v>
      </c>
      <c r="AD41" s="72">
        <v>0</v>
      </c>
      <c r="AE41" s="72">
        <v>0</v>
      </c>
      <c r="AF41" s="72">
        <v>0</v>
      </c>
      <c r="AG41" s="72">
        <v>0</v>
      </c>
      <c r="AH41" s="73">
        <v>0</v>
      </c>
      <c r="AI41" s="72">
        <v>0</v>
      </c>
      <c r="AJ41" s="72">
        <v>0</v>
      </c>
      <c r="AK41" s="73">
        <v>0</v>
      </c>
      <c r="AL41" s="73">
        <v>0</v>
      </c>
      <c r="AM41" s="73">
        <v>0</v>
      </c>
      <c r="AN41" s="73">
        <v>0</v>
      </c>
      <c r="AO41" s="73">
        <v>0</v>
      </c>
      <c r="AP41" s="73">
        <v>0</v>
      </c>
      <c r="AQ41" s="73">
        <v>0</v>
      </c>
      <c r="AR41" s="74">
        <f t="shared" si="3"/>
        <v>8873.07</v>
      </c>
      <c r="AS41" s="67">
        <f t="shared" si="2"/>
        <v>286258.35000000003</v>
      </c>
      <c r="AT41" s="75"/>
      <c r="AV41" s="5"/>
      <c r="AW41" s="5"/>
      <c r="AX41" s="5"/>
      <c r="AY41" s="5"/>
      <c r="AZ41" s="64"/>
      <c r="BA41" s="63"/>
      <c r="BB41" s="63"/>
      <c r="BC41" s="5"/>
      <c r="BD41" s="5"/>
    </row>
    <row r="42" spans="2:56" s="4" customFormat="1" ht="14.25" customHeight="1" x14ac:dyDescent="0.2">
      <c r="B42" s="80"/>
      <c r="C42" s="80"/>
      <c r="D42" s="71" t="s">
        <v>77</v>
      </c>
      <c r="E42" s="69"/>
      <c r="F42" s="69"/>
      <c r="G42" s="69"/>
      <c r="H42" s="69"/>
      <c r="I42" s="69"/>
      <c r="J42" s="67">
        <v>273947.27</v>
      </c>
      <c r="K42" s="73">
        <v>0</v>
      </c>
      <c r="L42" s="72">
        <v>0</v>
      </c>
      <c r="M42" s="73">
        <v>0</v>
      </c>
      <c r="N42" s="73">
        <v>0</v>
      </c>
      <c r="O42" s="73">
        <v>130.5</v>
      </c>
      <c r="P42" s="73">
        <v>0</v>
      </c>
      <c r="Q42" s="72">
        <v>0</v>
      </c>
      <c r="R42" s="72">
        <v>0</v>
      </c>
      <c r="S42" s="73">
        <v>0</v>
      </c>
      <c r="T42" s="72">
        <v>0</v>
      </c>
      <c r="U42" s="72">
        <v>0</v>
      </c>
      <c r="V42" s="73">
        <v>0</v>
      </c>
      <c r="W42" s="73">
        <v>2689.46</v>
      </c>
      <c r="X42" s="72">
        <v>0</v>
      </c>
      <c r="Y42" s="72">
        <v>0</v>
      </c>
      <c r="Z42" s="72">
        <v>0</v>
      </c>
      <c r="AA42" s="73">
        <v>0</v>
      </c>
      <c r="AB42" s="73">
        <v>0</v>
      </c>
      <c r="AC42" s="73">
        <v>0</v>
      </c>
      <c r="AD42" s="73">
        <v>3583.65</v>
      </c>
      <c r="AE42" s="73">
        <v>0</v>
      </c>
      <c r="AF42" s="73">
        <v>0</v>
      </c>
      <c r="AG42" s="72">
        <v>0</v>
      </c>
      <c r="AH42" s="72">
        <v>0</v>
      </c>
      <c r="AI42" s="73">
        <v>0</v>
      </c>
      <c r="AJ42" s="72">
        <v>2582.54</v>
      </c>
      <c r="AK42" s="73">
        <v>0</v>
      </c>
      <c r="AL42" s="73">
        <v>0</v>
      </c>
      <c r="AM42" s="73">
        <v>0</v>
      </c>
      <c r="AN42" s="73">
        <v>0</v>
      </c>
      <c r="AO42" s="73">
        <v>0</v>
      </c>
      <c r="AP42" s="73">
        <v>0</v>
      </c>
      <c r="AQ42" s="73">
        <v>0</v>
      </c>
      <c r="AR42" s="74">
        <f t="shared" si="3"/>
        <v>8986.1500000000015</v>
      </c>
      <c r="AS42" s="67">
        <f t="shared" si="2"/>
        <v>282933.42000000004</v>
      </c>
      <c r="AT42" s="75"/>
      <c r="AV42" s="5"/>
      <c r="AW42" s="5"/>
      <c r="AX42" s="5"/>
      <c r="AY42" s="5"/>
      <c r="AZ42" s="64"/>
      <c r="BA42" s="63"/>
      <c r="BB42" s="63"/>
      <c r="BC42" s="5"/>
      <c r="BD42" s="5"/>
    </row>
    <row r="43" spans="2:56" s="4" customFormat="1" ht="14.25" hidden="1" customHeight="1" x14ac:dyDescent="0.2">
      <c r="B43" s="80"/>
      <c r="C43" s="80"/>
      <c r="D43" s="81" t="s">
        <v>78</v>
      </c>
      <c r="E43" s="69"/>
      <c r="F43" s="69"/>
      <c r="G43" s="69"/>
      <c r="H43" s="69"/>
      <c r="I43" s="69"/>
      <c r="J43" s="67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3">
        <v>0</v>
      </c>
      <c r="U43" s="72">
        <v>0</v>
      </c>
      <c r="V43" s="72">
        <v>0</v>
      </c>
      <c r="W43" s="73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2">
        <v>0</v>
      </c>
      <c r="AD43" s="72">
        <v>0</v>
      </c>
      <c r="AE43" s="72">
        <v>0</v>
      </c>
      <c r="AF43" s="72">
        <v>0</v>
      </c>
      <c r="AG43" s="72">
        <v>0</v>
      </c>
      <c r="AH43" s="72">
        <v>0</v>
      </c>
      <c r="AI43" s="72">
        <v>0</v>
      </c>
      <c r="AJ43" s="72">
        <v>0</v>
      </c>
      <c r="AK43" s="73">
        <v>0</v>
      </c>
      <c r="AL43" s="73">
        <v>0</v>
      </c>
      <c r="AM43" s="73">
        <v>0</v>
      </c>
      <c r="AN43" s="73">
        <v>0</v>
      </c>
      <c r="AO43" s="73">
        <v>0</v>
      </c>
      <c r="AP43" s="73">
        <v>0</v>
      </c>
      <c r="AQ43" s="73">
        <v>0</v>
      </c>
      <c r="AR43" s="74">
        <f t="shared" si="3"/>
        <v>0</v>
      </c>
      <c r="AS43" s="82">
        <f t="shared" si="2"/>
        <v>0</v>
      </c>
      <c r="AT43" s="75"/>
      <c r="AV43" s="5"/>
      <c r="AW43" s="5"/>
      <c r="AX43" s="5"/>
      <c r="AY43" s="5"/>
      <c r="AZ43" s="64"/>
      <c r="BA43" s="63"/>
      <c r="BB43" s="63"/>
      <c r="BC43" s="5"/>
      <c r="BD43" s="5"/>
    </row>
    <row r="44" spans="2:56" s="4" customFormat="1" ht="14.25" customHeight="1" x14ac:dyDescent="0.2">
      <c r="B44" s="80"/>
      <c r="C44" s="80"/>
      <c r="D44" s="81" t="s">
        <v>79</v>
      </c>
      <c r="E44" s="69"/>
      <c r="F44" s="69"/>
      <c r="G44" s="69"/>
      <c r="H44" s="69"/>
      <c r="I44" s="69"/>
      <c r="J44" s="67">
        <v>124725.35</v>
      </c>
      <c r="K44" s="72">
        <v>3299.06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  <c r="S44" s="72">
        <v>5951.84</v>
      </c>
      <c r="T44" s="72">
        <v>273.49</v>
      </c>
      <c r="U44" s="72">
        <v>162.19999999999999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2">
        <v>0</v>
      </c>
      <c r="AD44" s="72">
        <v>1847.3</v>
      </c>
      <c r="AE44" s="72">
        <v>0</v>
      </c>
      <c r="AF44" s="72">
        <v>0</v>
      </c>
      <c r="AG44" s="72">
        <v>0</v>
      </c>
      <c r="AH44" s="72">
        <v>0</v>
      </c>
      <c r="AI44" s="72">
        <v>110.5</v>
      </c>
      <c r="AJ44" s="72">
        <v>0</v>
      </c>
      <c r="AK44" s="73">
        <v>0</v>
      </c>
      <c r="AL44" s="73">
        <v>0</v>
      </c>
      <c r="AM44" s="73">
        <v>619</v>
      </c>
      <c r="AN44" s="73">
        <v>0</v>
      </c>
      <c r="AO44" s="73">
        <v>0</v>
      </c>
      <c r="AP44" s="73">
        <v>0</v>
      </c>
      <c r="AQ44" s="73">
        <v>0</v>
      </c>
      <c r="AR44" s="74">
        <f t="shared" si="3"/>
        <v>12263.39</v>
      </c>
      <c r="AS44" s="82">
        <f t="shared" si="2"/>
        <v>136988.74</v>
      </c>
      <c r="AT44" s="75"/>
      <c r="AV44" s="5"/>
      <c r="AW44" s="5"/>
      <c r="AX44" s="5"/>
      <c r="AY44" s="5"/>
      <c r="AZ44" s="64"/>
      <c r="BA44" s="63"/>
      <c r="BB44" s="63"/>
      <c r="BC44" s="5"/>
      <c r="BD44" s="5"/>
    </row>
    <row r="45" spans="2:56" s="4" customFormat="1" ht="14.25" customHeight="1" x14ac:dyDescent="0.2">
      <c r="B45" s="80"/>
      <c r="C45" s="80"/>
      <c r="D45" s="81" t="s">
        <v>80</v>
      </c>
      <c r="E45" s="69"/>
      <c r="F45" s="69"/>
      <c r="G45" s="69"/>
      <c r="H45" s="69"/>
      <c r="I45" s="69"/>
      <c r="J45" s="67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1050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72">
        <v>0</v>
      </c>
      <c r="AC45" s="72">
        <v>0</v>
      </c>
      <c r="AD45" s="72">
        <v>0</v>
      </c>
      <c r="AE45" s="73">
        <v>0</v>
      </c>
      <c r="AF45" s="72">
        <v>0</v>
      </c>
      <c r="AG45" s="72">
        <v>0</v>
      </c>
      <c r="AH45" s="72">
        <v>0</v>
      </c>
      <c r="AI45" s="72">
        <v>0</v>
      </c>
      <c r="AJ45" s="72">
        <v>0</v>
      </c>
      <c r="AK45" s="73">
        <v>0</v>
      </c>
      <c r="AL45" s="73">
        <v>0</v>
      </c>
      <c r="AM45" s="73">
        <v>0</v>
      </c>
      <c r="AN45" s="73">
        <v>0</v>
      </c>
      <c r="AO45" s="73">
        <v>0</v>
      </c>
      <c r="AP45" s="73">
        <v>0</v>
      </c>
      <c r="AQ45" s="73">
        <v>0</v>
      </c>
      <c r="AR45" s="74">
        <f t="shared" si="3"/>
        <v>1050</v>
      </c>
      <c r="AS45" s="82">
        <f t="shared" si="2"/>
        <v>1050</v>
      </c>
      <c r="AT45" s="75"/>
      <c r="AV45" s="5"/>
      <c r="AW45" s="5"/>
      <c r="AX45" s="5"/>
      <c r="AY45" s="5"/>
      <c r="AZ45" s="64"/>
      <c r="BA45" s="64"/>
      <c r="BB45" s="64"/>
      <c r="BC45" s="5"/>
      <c r="BD45" s="5"/>
    </row>
    <row r="46" spans="2:56" s="4" customFormat="1" ht="14.25" hidden="1" customHeight="1" x14ac:dyDescent="0.2">
      <c r="B46" s="80"/>
      <c r="C46" s="80"/>
      <c r="D46" s="81" t="s">
        <v>81</v>
      </c>
      <c r="E46" s="69"/>
      <c r="F46" s="69"/>
      <c r="G46" s="69"/>
      <c r="H46" s="69"/>
      <c r="I46" s="69"/>
      <c r="J46" s="67">
        <v>0</v>
      </c>
      <c r="K46" s="72">
        <v>0</v>
      </c>
      <c r="L46" s="73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  <c r="Z46" s="72">
        <v>0</v>
      </c>
      <c r="AA46" s="72">
        <v>0</v>
      </c>
      <c r="AB46" s="72">
        <v>0</v>
      </c>
      <c r="AC46" s="72">
        <v>0</v>
      </c>
      <c r="AD46" s="72">
        <v>0</v>
      </c>
      <c r="AE46" s="72">
        <v>0</v>
      </c>
      <c r="AF46" s="72">
        <v>0</v>
      </c>
      <c r="AG46" s="72">
        <v>0</v>
      </c>
      <c r="AH46" s="72">
        <v>0</v>
      </c>
      <c r="AI46" s="72">
        <v>0</v>
      </c>
      <c r="AJ46" s="72">
        <v>0</v>
      </c>
      <c r="AK46" s="73">
        <v>0</v>
      </c>
      <c r="AL46" s="73">
        <v>0</v>
      </c>
      <c r="AM46" s="73">
        <v>0</v>
      </c>
      <c r="AN46" s="73">
        <v>0</v>
      </c>
      <c r="AO46" s="73">
        <v>0</v>
      </c>
      <c r="AP46" s="73">
        <v>0</v>
      </c>
      <c r="AQ46" s="73">
        <v>0</v>
      </c>
      <c r="AR46" s="74">
        <f t="shared" si="3"/>
        <v>0</v>
      </c>
      <c r="AS46" s="82">
        <f t="shared" si="2"/>
        <v>0</v>
      </c>
      <c r="AT46" s="75"/>
      <c r="AV46" s="5"/>
      <c r="AW46" s="5"/>
      <c r="AX46" s="5"/>
      <c r="AY46" s="5"/>
      <c r="AZ46" s="64"/>
      <c r="BA46" s="64"/>
      <c r="BB46" s="64"/>
      <c r="BC46" s="5"/>
      <c r="BD46" s="5"/>
    </row>
    <row r="47" spans="2:56" s="4" customFormat="1" ht="14.25" hidden="1" customHeight="1" x14ac:dyDescent="0.2">
      <c r="B47" s="80"/>
      <c r="C47" s="80"/>
      <c r="D47" s="81" t="s">
        <v>82</v>
      </c>
      <c r="E47" s="69"/>
      <c r="F47" s="69"/>
      <c r="G47" s="69"/>
      <c r="H47" s="69"/>
      <c r="I47" s="69"/>
      <c r="J47" s="67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>
        <v>0</v>
      </c>
      <c r="T47" s="73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72">
        <v>0</v>
      </c>
      <c r="AA47" s="72">
        <v>0</v>
      </c>
      <c r="AB47" s="72">
        <v>0</v>
      </c>
      <c r="AC47" s="72">
        <v>0</v>
      </c>
      <c r="AD47" s="72">
        <v>0</v>
      </c>
      <c r="AE47" s="72">
        <v>0</v>
      </c>
      <c r="AF47" s="72">
        <v>0</v>
      </c>
      <c r="AG47" s="72">
        <v>0</v>
      </c>
      <c r="AH47" s="72">
        <v>0</v>
      </c>
      <c r="AI47" s="72">
        <v>0</v>
      </c>
      <c r="AJ47" s="72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0</v>
      </c>
      <c r="AP47" s="73">
        <v>0</v>
      </c>
      <c r="AQ47" s="73">
        <v>0</v>
      </c>
      <c r="AR47" s="74">
        <f t="shared" si="3"/>
        <v>0</v>
      </c>
      <c r="AS47" s="82">
        <f t="shared" si="2"/>
        <v>0</v>
      </c>
      <c r="AT47" s="75"/>
      <c r="AV47" s="5"/>
      <c r="AW47" s="5"/>
      <c r="AX47" s="5"/>
      <c r="AY47" s="5"/>
      <c r="AZ47" s="64"/>
      <c r="BA47" s="64"/>
      <c r="BB47" s="64"/>
      <c r="BC47" s="5"/>
      <c r="BD47" s="5"/>
    </row>
    <row r="48" spans="2:56" s="4" customFormat="1" ht="14.25" hidden="1" customHeight="1" x14ac:dyDescent="0.2">
      <c r="B48" s="80"/>
      <c r="C48" s="80"/>
      <c r="D48" s="81" t="s">
        <v>83</v>
      </c>
      <c r="E48" s="69"/>
      <c r="F48" s="69"/>
      <c r="G48" s="69"/>
      <c r="H48" s="69"/>
      <c r="I48" s="69"/>
      <c r="J48" s="67">
        <v>0</v>
      </c>
      <c r="K48" s="73">
        <v>0</v>
      </c>
      <c r="L48" s="72">
        <v>0</v>
      </c>
      <c r="M48" s="73">
        <v>0</v>
      </c>
      <c r="N48" s="72">
        <v>0</v>
      </c>
      <c r="O48" s="72">
        <v>0</v>
      </c>
      <c r="P48" s="72">
        <v>0</v>
      </c>
      <c r="Q48" s="72">
        <v>0</v>
      </c>
      <c r="R48" s="72">
        <v>0</v>
      </c>
      <c r="S48" s="73">
        <v>0</v>
      </c>
      <c r="T48" s="73">
        <v>0</v>
      </c>
      <c r="U48" s="73">
        <v>0</v>
      </c>
      <c r="V48" s="72">
        <v>0</v>
      </c>
      <c r="W48" s="72">
        <v>0</v>
      </c>
      <c r="X48" s="72">
        <v>0</v>
      </c>
      <c r="Y48" s="72">
        <v>0</v>
      </c>
      <c r="Z48" s="72">
        <v>0</v>
      </c>
      <c r="AA48" s="72">
        <v>0</v>
      </c>
      <c r="AB48" s="72">
        <v>0</v>
      </c>
      <c r="AC48" s="72">
        <v>0</v>
      </c>
      <c r="AD48" s="72">
        <v>0</v>
      </c>
      <c r="AE48" s="73">
        <v>0</v>
      </c>
      <c r="AF48" s="72">
        <v>0</v>
      </c>
      <c r="AG48" s="72">
        <v>0</v>
      </c>
      <c r="AH48" s="72">
        <v>0</v>
      </c>
      <c r="AI48" s="72">
        <v>0</v>
      </c>
      <c r="AJ48" s="72">
        <v>0</v>
      </c>
      <c r="AK48" s="73">
        <v>0</v>
      </c>
      <c r="AL48" s="73">
        <v>0</v>
      </c>
      <c r="AM48" s="73">
        <v>0</v>
      </c>
      <c r="AN48" s="73">
        <v>0</v>
      </c>
      <c r="AO48" s="73">
        <v>0</v>
      </c>
      <c r="AP48" s="73">
        <v>0</v>
      </c>
      <c r="AQ48" s="73">
        <v>0</v>
      </c>
      <c r="AR48" s="74">
        <f t="shared" si="3"/>
        <v>0</v>
      </c>
      <c r="AS48" s="82">
        <f t="shared" si="2"/>
        <v>0</v>
      </c>
      <c r="AT48" s="75"/>
      <c r="AV48" s="5"/>
      <c r="AW48" s="5"/>
      <c r="AX48" s="5"/>
      <c r="AY48" s="5"/>
      <c r="AZ48" s="64"/>
      <c r="BA48" s="64"/>
      <c r="BB48" s="64"/>
      <c r="BC48" s="5"/>
      <c r="BD48" s="5"/>
    </row>
    <row r="49" spans="2:56" s="4" customFormat="1" ht="13.5" hidden="1" customHeight="1" x14ac:dyDescent="0.2">
      <c r="B49" s="80"/>
      <c r="C49" s="80"/>
      <c r="D49" s="81" t="s">
        <v>84</v>
      </c>
      <c r="E49" s="69"/>
      <c r="F49" s="69"/>
      <c r="G49" s="69"/>
      <c r="H49" s="69"/>
      <c r="I49" s="69"/>
      <c r="J49" s="67">
        <v>0</v>
      </c>
      <c r="K49" s="73">
        <v>0</v>
      </c>
      <c r="L49" s="72">
        <v>0</v>
      </c>
      <c r="M49" s="73">
        <v>0</v>
      </c>
      <c r="N49" s="72">
        <v>0</v>
      </c>
      <c r="O49" s="72">
        <v>0</v>
      </c>
      <c r="P49" s="72">
        <v>0</v>
      </c>
      <c r="Q49" s="73">
        <v>0</v>
      </c>
      <c r="R49" s="72">
        <v>0</v>
      </c>
      <c r="S49" s="73">
        <v>0</v>
      </c>
      <c r="T49" s="73">
        <v>0</v>
      </c>
      <c r="U49" s="73">
        <v>0</v>
      </c>
      <c r="V49" s="72">
        <v>0</v>
      </c>
      <c r="W49" s="72">
        <v>0</v>
      </c>
      <c r="X49" s="72">
        <v>0</v>
      </c>
      <c r="Y49" s="72">
        <v>0</v>
      </c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3">
        <v>0</v>
      </c>
      <c r="AF49" s="72">
        <v>0</v>
      </c>
      <c r="AG49" s="72">
        <v>0</v>
      </c>
      <c r="AH49" s="72">
        <v>0</v>
      </c>
      <c r="AI49" s="72">
        <v>0</v>
      </c>
      <c r="AJ49" s="72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4">
        <f t="shared" si="3"/>
        <v>0</v>
      </c>
      <c r="AS49" s="82">
        <f t="shared" si="2"/>
        <v>0</v>
      </c>
      <c r="AT49" s="75"/>
      <c r="AV49" s="5"/>
      <c r="AW49" s="5"/>
      <c r="AX49" s="5"/>
      <c r="AY49" s="5"/>
      <c r="AZ49" s="64"/>
      <c r="BA49" s="64"/>
      <c r="BB49" s="64"/>
      <c r="BC49" s="5"/>
      <c r="BD49" s="5"/>
    </row>
    <row r="50" spans="2:56" s="4" customFormat="1" ht="14.25" hidden="1" customHeight="1" x14ac:dyDescent="0.2">
      <c r="B50" s="80"/>
      <c r="C50" s="80"/>
      <c r="D50" s="81" t="s">
        <v>85</v>
      </c>
      <c r="E50" s="69"/>
      <c r="F50" s="69"/>
      <c r="G50" s="69"/>
      <c r="H50" s="69"/>
      <c r="I50" s="69"/>
      <c r="J50" s="67">
        <v>0</v>
      </c>
      <c r="K50" s="73">
        <v>0</v>
      </c>
      <c r="L50" s="72">
        <v>0</v>
      </c>
      <c r="M50" s="73">
        <v>0</v>
      </c>
      <c r="N50" s="72">
        <v>0</v>
      </c>
      <c r="O50" s="72">
        <v>0</v>
      </c>
      <c r="P50" s="72">
        <v>0</v>
      </c>
      <c r="Q50" s="73">
        <v>0</v>
      </c>
      <c r="R50" s="72">
        <v>0</v>
      </c>
      <c r="S50" s="73">
        <v>0</v>
      </c>
      <c r="T50" s="73">
        <v>0</v>
      </c>
      <c r="U50" s="73">
        <v>0</v>
      </c>
      <c r="V50" s="72">
        <v>0</v>
      </c>
      <c r="W50" s="72">
        <v>0</v>
      </c>
      <c r="X50" s="72">
        <v>0</v>
      </c>
      <c r="Y50" s="72">
        <v>0</v>
      </c>
      <c r="Z50" s="72">
        <v>0</v>
      </c>
      <c r="AA50" s="72">
        <v>0</v>
      </c>
      <c r="AB50" s="72">
        <v>0</v>
      </c>
      <c r="AC50" s="72">
        <v>0</v>
      </c>
      <c r="AD50" s="72">
        <v>0</v>
      </c>
      <c r="AE50" s="73">
        <v>0</v>
      </c>
      <c r="AF50" s="72">
        <v>0</v>
      </c>
      <c r="AG50" s="72">
        <v>0</v>
      </c>
      <c r="AH50" s="72">
        <v>0</v>
      </c>
      <c r="AI50" s="72">
        <v>0</v>
      </c>
      <c r="AJ50" s="72">
        <v>0</v>
      </c>
      <c r="AK50" s="73">
        <v>0</v>
      </c>
      <c r="AL50" s="73">
        <v>0</v>
      </c>
      <c r="AM50" s="73">
        <v>0</v>
      </c>
      <c r="AN50" s="73">
        <v>0</v>
      </c>
      <c r="AO50" s="73">
        <v>0</v>
      </c>
      <c r="AP50" s="73">
        <v>0</v>
      </c>
      <c r="AQ50" s="73">
        <v>0</v>
      </c>
      <c r="AR50" s="74">
        <f t="shared" si="3"/>
        <v>0</v>
      </c>
      <c r="AS50" s="82">
        <f t="shared" si="2"/>
        <v>0</v>
      </c>
      <c r="AT50" s="75"/>
      <c r="AV50" s="5"/>
      <c r="AW50" s="5"/>
      <c r="AX50" s="5"/>
      <c r="AY50" s="5"/>
      <c r="AZ50" s="64"/>
      <c r="BA50" s="64"/>
      <c r="BB50" s="64"/>
      <c r="BC50" s="5"/>
      <c r="BD50" s="5"/>
    </row>
    <row r="51" spans="2:56" s="4" customFormat="1" ht="14.25" hidden="1" customHeight="1" x14ac:dyDescent="0.2">
      <c r="B51" s="80"/>
      <c r="C51" s="80"/>
      <c r="D51" s="81" t="s">
        <v>86</v>
      </c>
      <c r="E51" s="69"/>
      <c r="F51" s="69"/>
      <c r="G51" s="69"/>
      <c r="H51" s="69"/>
      <c r="I51" s="69"/>
      <c r="J51" s="67">
        <v>0</v>
      </c>
      <c r="K51" s="73">
        <v>0</v>
      </c>
      <c r="L51" s="72">
        <v>0</v>
      </c>
      <c r="M51" s="73">
        <v>0</v>
      </c>
      <c r="N51" s="72">
        <v>0</v>
      </c>
      <c r="O51" s="72">
        <v>0</v>
      </c>
      <c r="P51" s="72">
        <v>0</v>
      </c>
      <c r="Q51" s="73">
        <v>0</v>
      </c>
      <c r="R51" s="72">
        <v>0</v>
      </c>
      <c r="S51" s="73">
        <v>0</v>
      </c>
      <c r="T51" s="73">
        <v>0</v>
      </c>
      <c r="U51" s="73">
        <v>0</v>
      </c>
      <c r="V51" s="72">
        <v>0</v>
      </c>
      <c r="W51" s="72">
        <v>0</v>
      </c>
      <c r="X51" s="72">
        <v>0</v>
      </c>
      <c r="Y51" s="72">
        <v>0</v>
      </c>
      <c r="Z51" s="72">
        <v>0</v>
      </c>
      <c r="AA51" s="72">
        <v>0</v>
      </c>
      <c r="AB51" s="72">
        <v>0</v>
      </c>
      <c r="AC51" s="72">
        <v>0</v>
      </c>
      <c r="AD51" s="72">
        <v>0</v>
      </c>
      <c r="AE51" s="73">
        <v>0</v>
      </c>
      <c r="AF51" s="72">
        <v>0</v>
      </c>
      <c r="AG51" s="72">
        <v>0</v>
      </c>
      <c r="AH51" s="72">
        <v>0</v>
      </c>
      <c r="AI51" s="72">
        <v>0</v>
      </c>
      <c r="AJ51" s="72">
        <v>0</v>
      </c>
      <c r="AK51" s="73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  <c r="AQ51" s="73">
        <v>0</v>
      </c>
      <c r="AR51" s="74">
        <f t="shared" si="3"/>
        <v>0</v>
      </c>
      <c r="AS51" s="82">
        <f t="shared" si="2"/>
        <v>0</v>
      </c>
      <c r="AT51" s="75"/>
      <c r="AV51" s="5"/>
      <c r="AW51" s="5"/>
      <c r="AX51" s="5"/>
      <c r="AY51" s="5"/>
      <c r="AZ51" s="64"/>
      <c r="BA51" s="64"/>
      <c r="BB51" s="64"/>
      <c r="BC51" s="5"/>
      <c r="BD51" s="5"/>
    </row>
    <row r="52" spans="2:56" s="4" customFormat="1" ht="14.25" customHeight="1" x14ac:dyDescent="0.2">
      <c r="B52" s="80"/>
      <c r="C52" s="80"/>
      <c r="D52" s="81" t="s">
        <v>87</v>
      </c>
      <c r="E52" s="69"/>
      <c r="F52" s="69"/>
      <c r="G52" s="69"/>
      <c r="H52" s="69"/>
      <c r="I52" s="69"/>
      <c r="J52" s="67">
        <v>41443.97</v>
      </c>
      <c r="K52" s="73">
        <v>0</v>
      </c>
      <c r="L52" s="72">
        <v>0</v>
      </c>
      <c r="M52" s="73">
        <v>0</v>
      </c>
      <c r="N52" s="72">
        <v>0</v>
      </c>
      <c r="O52" s="72">
        <v>0</v>
      </c>
      <c r="P52" s="72">
        <v>0</v>
      </c>
      <c r="Q52" s="73">
        <v>0</v>
      </c>
      <c r="R52" s="72">
        <v>0</v>
      </c>
      <c r="S52" s="73">
        <v>0</v>
      </c>
      <c r="T52" s="73">
        <v>3871.08</v>
      </c>
      <c r="U52" s="73">
        <v>0</v>
      </c>
      <c r="V52" s="72">
        <v>0</v>
      </c>
      <c r="W52" s="72">
        <v>0</v>
      </c>
      <c r="X52" s="72">
        <v>0</v>
      </c>
      <c r="Y52" s="72">
        <v>0</v>
      </c>
      <c r="Z52" s="72">
        <v>0</v>
      </c>
      <c r="AA52" s="72">
        <v>0</v>
      </c>
      <c r="AB52" s="72">
        <v>0</v>
      </c>
      <c r="AC52" s="72">
        <v>0</v>
      </c>
      <c r="AD52" s="72">
        <v>0</v>
      </c>
      <c r="AE52" s="73">
        <v>0</v>
      </c>
      <c r="AF52" s="72">
        <v>0</v>
      </c>
      <c r="AG52" s="72">
        <v>0</v>
      </c>
      <c r="AH52" s="72">
        <v>0</v>
      </c>
      <c r="AI52" s="72">
        <v>0</v>
      </c>
      <c r="AJ52" s="72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4">
        <f t="shared" si="3"/>
        <v>3871.08</v>
      </c>
      <c r="AS52" s="82">
        <f t="shared" si="2"/>
        <v>45315.05</v>
      </c>
      <c r="AT52" s="75"/>
      <c r="AV52" s="5"/>
      <c r="AW52" s="5"/>
      <c r="AX52" s="5"/>
      <c r="AY52" s="5"/>
      <c r="AZ52" s="64"/>
      <c r="BA52" s="64"/>
      <c r="BB52" s="64"/>
      <c r="BC52" s="5"/>
      <c r="BD52" s="5"/>
    </row>
    <row r="53" spans="2:56" s="4" customFormat="1" ht="14.25" customHeight="1" x14ac:dyDescent="0.2">
      <c r="B53" s="80"/>
      <c r="C53" s="80"/>
      <c r="D53" s="81" t="s">
        <v>88</v>
      </c>
      <c r="E53" s="69"/>
      <c r="F53" s="69"/>
      <c r="G53" s="69"/>
      <c r="H53" s="69"/>
      <c r="I53" s="69"/>
      <c r="J53" s="67">
        <v>8791.17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3">
        <v>0</v>
      </c>
      <c r="R53" s="72">
        <v>0</v>
      </c>
      <c r="S53" s="72">
        <v>0</v>
      </c>
      <c r="T53" s="73">
        <v>0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72">
        <v>0</v>
      </c>
      <c r="AA53" s="72">
        <v>0</v>
      </c>
      <c r="AB53" s="72">
        <v>0</v>
      </c>
      <c r="AC53" s="72">
        <v>0</v>
      </c>
      <c r="AD53" s="72">
        <v>0</v>
      </c>
      <c r="AE53" s="73">
        <v>0</v>
      </c>
      <c r="AF53" s="72">
        <v>0</v>
      </c>
      <c r="AG53" s="72">
        <v>0</v>
      </c>
      <c r="AH53" s="72">
        <v>0</v>
      </c>
      <c r="AI53" s="72">
        <v>0</v>
      </c>
      <c r="AJ53" s="72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4">
        <f t="shared" si="3"/>
        <v>0</v>
      </c>
      <c r="AS53" s="82">
        <f t="shared" si="2"/>
        <v>8791.17</v>
      </c>
      <c r="AT53" s="75"/>
      <c r="AV53" s="5"/>
      <c r="AW53" s="5"/>
      <c r="AX53" s="5"/>
      <c r="AY53" s="5"/>
      <c r="AZ53" s="64"/>
      <c r="BA53" s="64"/>
      <c r="BB53" s="64"/>
      <c r="BC53" s="5"/>
      <c r="BD53" s="5"/>
    </row>
    <row r="54" spans="2:56" s="4" customFormat="1" ht="14.25" hidden="1" customHeight="1" x14ac:dyDescent="0.2">
      <c r="B54" s="80"/>
      <c r="C54" s="80"/>
      <c r="D54" s="81" t="s">
        <v>89</v>
      </c>
      <c r="E54" s="69"/>
      <c r="F54" s="69"/>
      <c r="G54" s="69"/>
      <c r="H54" s="69"/>
      <c r="I54" s="69"/>
      <c r="J54" s="67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72">
        <v>0</v>
      </c>
      <c r="AA54" s="72">
        <v>0</v>
      </c>
      <c r="AB54" s="72">
        <v>0</v>
      </c>
      <c r="AC54" s="72">
        <v>0</v>
      </c>
      <c r="AD54" s="72">
        <v>0</v>
      </c>
      <c r="AE54" s="72">
        <v>0</v>
      </c>
      <c r="AF54" s="72">
        <v>0</v>
      </c>
      <c r="AG54" s="72">
        <v>0</v>
      </c>
      <c r="AH54" s="73">
        <v>0</v>
      </c>
      <c r="AI54" s="72">
        <v>0</v>
      </c>
      <c r="AJ54" s="72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4">
        <f t="shared" si="3"/>
        <v>0</v>
      </c>
      <c r="AS54" s="82">
        <f t="shared" si="2"/>
        <v>0</v>
      </c>
      <c r="AT54" s="75"/>
      <c r="AU54" s="5"/>
      <c r="AV54" s="5"/>
      <c r="AW54" s="5"/>
      <c r="AX54" s="5"/>
      <c r="AY54" s="5"/>
      <c r="AZ54" s="64"/>
      <c r="BA54" s="64"/>
      <c r="BB54" s="64"/>
      <c r="BC54" s="5"/>
      <c r="BD54" s="5"/>
    </row>
    <row r="55" spans="2:56" s="4" customFormat="1" x14ac:dyDescent="0.2">
      <c r="B55" s="80"/>
      <c r="C55" s="80"/>
      <c r="D55" s="81" t="s">
        <v>90</v>
      </c>
      <c r="E55" s="69"/>
      <c r="F55" s="69"/>
      <c r="G55" s="69"/>
      <c r="H55" s="69"/>
      <c r="I55" s="69"/>
      <c r="J55" s="67">
        <v>3468.72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3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  <c r="Z55" s="72">
        <v>0</v>
      </c>
      <c r="AA55" s="72">
        <v>0</v>
      </c>
      <c r="AB55" s="73">
        <v>0</v>
      </c>
      <c r="AC55" s="72">
        <v>0</v>
      </c>
      <c r="AD55" s="72">
        <v>0</v>
      </c>
      <c r="AE55" s="72">
        <v>0</v>
      </c>
      <c r="AF55" s="72">
        <v>0</v>
      </c>
      <c r="AG55" s="72">
        <v>0</v>
      </c>
      <c r="AH55" s="72">
        <v>0</v>
      </c>
      <c r="AI55" s="72">
        <v>0</v>
      </c>
      <c r="AJ55" s="72">
        <v>0</v>
      </c>
      <c r="AK55" s="73">
        <v>0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4">
        <f t="shared" si="3"/>
        <v>0</v>
      </c>
      <c r="AS55" s="82">
        <f t="shared" si="2"/>
        <v>3468.72</v>
      </c>
      <c r="AT55" s="75"/>
      <c r="AU55" s="5"/>
      <c r="AV55" s="5"/>
      <c r="AW55" s="5"/>
      <c r="AX55" s="5"/>
      <c r="AY55" s="5"/>
      <c r="AZ55" s="64"/>
      <c r="BA55" s="64"/>
      <c r="BB55" s="64"/>
      <c r="BC55" s="5"/>
      <c r="BD55" s="5"/>
    </row>
    <row r="56" spans="2:56" s="4" customFormat="1" x14ac:dyDescent="0.2">
      <c r="B56" s="80"/>
      <c r="C56" s="80"/>
      <c r="D56" s="81" t="s">
        <v>91</v>
      </c>
      <c r="E56" s="69"/>
      <c r="F56" s="69"/>
      <c r="G56" s="69"/>
      <c r="H56" s="69"/>
      <c r="I56" s="69"/>
      <c r="J56" s="67">
        <v>80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2">
        <v>0</v>
      </c>
      <c r="AA56" s="72">
        <v>0</v>
      </c>
      <c r="AB56" s="72">
        <v>0</v>
      </c>
      <c r="AC56" s="72">
        <v>0</v>
      </c>
      <c r="AD56" s="72">
        <v>0</v>
      </c>
      <c r="AE56" s="72">
        <v>0</v>
      </c>
      <c r="AF56" s="72">
        <v>0</v>
      </c>
      <c r="AG56" s="72">
        <v>0</v>
      </c>
      <c r="AH56" s="72">
        <v>0</v>
      </c>
      <c r="AI56" s="72">
        <v>0</v>
      </c>
      <c r="AJ56" s="72">
        <v>0</v>
      </c>
      <c r="AK56" s="73">
        <v>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4">
        <f t="shared" si="3"/>
        <v>0</v>
      </c>
      <c r="AS56" s="82">
        <f t="shared" si="2"/>
        <v>80</v>
      </c>
      <c r="AT56" s="75"/>
      <c r="AU56" s="5"/>
      <c r="AV56" s="5"/>
      <c r="AW56" s="5"/>
      <c r="AX56" s="5"/>
      <c r="AY56" s="5"/>
      <c r="AZ56" s="64"/>
      <c r="BA56" s="64"/>
      <c r="BB56" s="64"/>
      <c r="BC56" s="5"/>
      <c r="BD56" s="5"/>
    </row>
    <row r="57" spans="2:56" s="4" customFormat="1" x14ac:dyDescent="0.2">
      <c r="B57" s="80"/>
      <c r="C57" s="80"/>
      <c r="D57" s="81" t="s">
        <v>92</v>
      </c>
      <c r="E57" s="69"/>
      <c r="F57" s="69"/>
      <c r="G57" s="69"/>
      <c r="H57" s="69"/>
      <c r="I57" s="69"/>
      <c r="J57" s="67">
        <v>15631.35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1080.5</v>
      </c>
      <c r="X57" s="72">
        <v>0</v>
      </c>
      <c r="Y57" s="72">
        <v>0</v>
      </c>
      <c r="Z57" s="72">
        <v>0</v>
      </c>
      <c r="AA57" s="72">
        <v>0</v>
      </c>
      <c r="AB57" s="72">
        <v>0</v>
      </c>
      <c r="AC57" s="72">
        <v>0</v>
      </c>
      <c r="AD57" s="72">
        <v>0</v>
      </c>
      <c r="AE57" s="72">
        <v>0</v>
      </c>
      <c r="AF57" s="72">
        <v>0</v>
      </c>
      <c r="AG57" s="72">
        <v>0</v>
      </c>
      <c r="AH57" s="72">
        <v>0</v>
      </c>
      <c r="AI57" s="72">
        <v>0</v>
      </c>
      <c r="AJ57" s="72">
        <v>0</v>
      </c>
      <c r="AK57" s="73">
        <v>0</v>
      </c>
      <c r="AL57" s="73">
        <v>0</v>
      </c>
      <c r="AM57" s="73">
        <v>0</v>
      </c>
      <c r="AN57" s="73">
        <v>0</v>
      </c>
      <c r="AO57" s="73">
        <v>0</v>
      </c>
      <c r="AP57" s="73">
        <v>0</v>
      </c>
      <c r="AQ57" s="73">
        <v>0</v>
      </c>
      <c r="AR57" s="74">
        <f t="shared" si="3"/>
        <v>1080.5</v>
      </c>
      <c r="AS57" s="82">
        <f t="shared" si="2"/>
        <v>16711.849999999999</v>
      </c>
      <c r="AT57" s="75"/>
      <c r="AU57" s="5"/>
      <c r="AV57" s="5"/>
      <c r="AW57" s="5"/>
      <c r="AX57" s="5"/>
      <c r="AY57" s="5"/>
      <c r="AZ57" s="64"/>
      <c r="BA57" s="64"/>
      <c r="BB57" s="64"/>
      <c r="BC57" s="5"/>
      <c r="BD57" s="5"/>
    </row>
    <row r="58" spans="2:56" s="4" customFormat="1" hidden="1" x14ac:dyDescent="0.2">
      <c r="B58" s="80"/>
      <c r="C58" s="80"/>
      <c r="D58" s="81" t="s">
        <v>93</v>
      </c>
      <c r="E58" s="69"/>
      <c r="F58" s="69"/>
      <c r="G58" s="69"/>
      <c r="H58" s="69"/>
      <c r="I58" s="69"/>
      <c r="J58" s="67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  <c r="AC58" s="72">
        <v>0</v>
      </c>
      <c r="AD58" s="72">
        <v>0</v>
      </c>
      <c r="AE58" s="72">
        <v>0</v>
      </c>
      <c r="AF58" s="72">
        <v>0</v>
      </c>
      <c r="AG58" s="72">
        <v>0</v>
      </c>
      <c r="AH58" s="72">
        <v>0</v>
      </c>
      <c r="AI58" s="72">
        <v>0</v>
      </c>
      <c r="AJ58" s="72">
        <v>0</v>
      </c>
      <c r="AK58" s="73">
        <v>0</v>
      </c>
      <c r="AL58" s="73">
        <v>0</v>
      </c>
      <c r="AM58" s="73">
        <v>0</v>
      </c>
      <c r="AN58" s="73">
        <v>0</v>
      </c>
      <c r="AO58" s="73">
        <v>0</v>
      </c>
      <c r="AP58" s="73">
        <v>0</v>
      </c>
      <c r="AQ58" s="73">
        <v>0</v>
      </c>
      <c r="AR58" s="74">
        <f t="shared" si="3"/>
        <v>0</v>
      </c>
      <c r="AS58" s="82">
        <f t="shared" si="2"/>
        <v>0</v>
      </c>
      <c r="AT58" s="75"/>
      <c r="AU58" s="5"/>
      <c r="AV58" s="5"/>
      <c r="AW58" s="5"/>
      <c r="AX58" s="5"/>
      <c r="AY58" s="5"/>
      <c r="AZ58" s="64"/>
      <c r="BA58" s="64"/>
      <c r="BB58" s="64"/>
      <c r="BC58" s="5"/>
      <c r="BD58" s="5"/>
    </row>
    <row r="59" spans="2:56" s="4" customFormat="1" x14ac:dyDescent="0.2">
      <c r="B59" s="80"/>
      <c r="C59" s="80"/>
      <c r="D59" s="81" t="s">
        <v>94</v>
      </c>
      <c r="E59" s="69"/>
      <c r="F59" s="69"/>
      <c r="G59" s="69"/>
      <c r="H59" s="69"/>
      <c r="I59" s="69"/>
      <c r="J59" s="67">
        <v>4301.58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72">
        <v>0</v>
      </c>
      <c r="AA59" s="72">
        <v>0</v>
      </c>
      <c r="AB59" s="72">
        <v>0</v>
      </c>
      <c r="AC59" s="72">
        <v>0</v>
      </c>
      <c r="AD59" s="72">
        <v>0</v>
      </c>
      <c r="AE59" s="72">
        <v>0</v>
      </c>
      <c r="AF59" s="72">
        <v>0</v>
      </c>
      <c r="AG59" s="72">
        <v>0</v>
      </c>
      <c r="AH59" s="72">
        <v>0</v>
      </c>
      <c r="AI59" s="72">
        <v>0</v>
      </c>
      <c r="AJ59" s="72">
        <v>0</v>
      </c>
      <c r="AK59" s="73">
        <v>0</v>
      </c>
      <c r="AL59" s="73">
        <v>0</v>
      </c>
      <c r="AM59" s="73">
        <v>0</v>
      </c>
      <c r="AN59" s="73">
        <v>0</v>
      </c>
      <c r="AO59" s="73">
        <v>0</v>
      </c>
      <c r="AP59" s="73">
        <v>0</v>
      </c>
      <c r="AQ59" s="73">
        <v>0</v>
      </c>
      <c r="AR59" s="74">
        <f t="shared" si="3"/>
        <v>0</v>
      </c>
      <c r="AS59" s="82">
        <f t="shared" si="2"/>
        <v>4301.58</v>
      </c>
      <c r="AT59" s="75"/>
      <c r="AU59" s="5"/>
      <c r="AV59" s="5"/>
      <c r="AW59" s="5"/>
      <c r="AX59" s="5"/>
      <c r="AY59" s="5"/>
      <c r="AZ59" s="64"/>
      <c r="BA59" s="64"/>
      <c r="BB59" s="64"/>
      <c r="BC59" s="5"/>
      <c r="BD59" s="5"/>
    </row>
    <row r="60" spans="2:56" s="4" customFormat="1" x14ac:dyDescent="0.2">
      <c r="B60" s="80"/>
      <c r="C60" s="80"/>
      <c r="D60" s="81" t="s">
        <v>95</v>
      </c>
      <c r="E60" s="69"/>
      <c r="F60" s="69"/>
      <c r="G60" s="69"/>
      <c r="H60" s="69"/>
      <c r="I60" s="69"/>
      <c r="J60" s="67">
        <v>187657.26999999996</v>
      </c>
      <c r="K60" s="72">
        <v>1472.3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>
        <v>16074.08</v>
      </c>
      <c r="T60" s="72">
        <v>3952.74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72">
        <v>0</v>
      </c>
      <c r="AA60" s="72">
        <v>0</v>
      </c>
      <c r="AB60" s="72">
        <v>0</v>
      </c>
      <c r="AC60" s="72">
        <v>0</v>
      </c>
      <c r="AD60" s="72">
        <v>0</v>
      </c>
      <c r="AE60" s="72">
        <v>0</v>
      </c>
      <c r="AF60" s="72">
        <v>0</v>
      </c>
      <c r="AG60" s="72">
        <v>0</v>
      </c>
      <c r="AH60" s="72">
        <v>0</v>
      </c>
      <c r="AI60" s="72">
        <v>0</v>
      </c>
      <c r="AJ60" s="72">
        <v>0</v>
      </c>
      <c r="AK60" s="73">
        <v>0</v>
      </c>
      <c r="AL60" s="73">
        <v>0</v>
      </c>
      <c r="AM60" s="73">
        <v>0</v>
      </c>
      <c r="AN60" s="73">
        <v>0</v>
      </c>
      <c r="AO60" s="73">
        <v>0</v>
      </c>
      <c r="AP60" s="73">
        <v>0</v>
      </c>
      <c r="AQ60" s="73">
        <v>0</v>
      </c>
      <c r="AR60" s="74">
        <f t="shared" si="3"/>
        <v>21499.120000000003</v>
      </c>
      <c r="AS60" s="82">
        <f t="shared" si="2"/>
        <v>209156.38999999996</v>
      </c>
      <c r="AT60" s="75"/>
      <c r="AU60" s="5"/>
      <c r="AV60" s="5"/>
      <c r="AW60" s="5"/>
      <c r="AX60" s="5"/>
      <c r="AY60" s="5"/>
      <c r="AZ60" s="64"/>
      <c r="BA60" s="64"/>
      <c r="BB60" s="64"/>
      <c r="BC60" s="5"/>
      <c r="BD60" s="5"/>
    </row>
    <row r="61" spans="2:56" s="4" customFormat="1" x14ac:dyDescent="0.2">
      <c r="B61" s="80"/>
      <c r="C61" s="80"/>
      <c r="D61" s="81" t="s">
        <v>96</v>
      </c>
      <c r="E61" s="69"/>
      <c r="F61" s="69"/>
      <c r="G61" s="69"/>
      <c r="H61" s="69"/>
      <c r="I61" s="69"/>
      <c r="J61" s="67">
        <v>37331.35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  <c r="R61" s="72">
        <v>0</v>
      </c>
      <c r="S61" s="72">
        <v>2800</v>
      </c>
      <c r="T61" s="72">
        <v>0</v>
      </c>
      <c r="U61" s="72">
        <v>0</v>
      </c>
      <c r="V61" s="72">
        <v>0</v>
      </c>
      <c r="W61" s="72">
        <v>0</v>
      </c>
      <c r="X61" s="72">
        <v>0</v>
      </c>
      <c r="Y61" s="72">
        <v>0</v>
      </c>
      <c r="Z61" s="72">
        <v>0</v>
      </c>
      <c r="AA61" s="72">
        <v>0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0</v>
      </c>
      <c r="AH61" s="72">
        <v>0</v>
      </c>
      <c r="AI61" s="72">
        <v>0</v>
      </c>
      <c r="AJ61" s="72">
        <v>0</v>
      </c>
      <c r="AK61" s="73">
        <v>0</v>
      </c>
      <c r="AL61" s="73">
        <v>0</v>
      </c>
      <c r="AM61" s="73">
        <v>0</v>
      </c>
      <c r="AN61" s="73">
        <v>0</v>
      </c>
      <c r="AO61" s="73">
        <v>0</v>
      </c>
      <c r="AP61" s="73">
        <v>0</v>
      </c>
      <c r="AQ61" s="73">
        <v>0</v>
      </c>
      <c r="AR61" s="74">
        <f t="shared" si="3"/>
        <v>2800</v>
      </c>
      <c r="AS61" s="82">
        <f t="shared" si="2"/>
        <v>40131.35</v>
      </c>
      <c r="AT61" s="75"/>
      <c r="AU61" s="5"/>
      <c r="AV61" s="5"/>
      <c r="AW61" s="5"/>
      <c r="AX61" s="5"/>
      <c r="AY61" s="5"/>
      <c r="AZ61" s="64"/>
      <c r="BA61" s="64"/>
      <c r="BB61" s="64"/>
      <c r="BC61" s="5"/>
      <c r="BD61" s="5"/>
    </row>
    <row r="62" spans="2:56" s="4" customFormat="1" x14ac:dyDescent="0.2">
      <c r="B62" s="80"/>
      <c r="C62" s="80"/>
      <c r="D62" s="81" t="s">
        <v>97</v>
      </c>
      <c r="E62" s="69"/>
      <c r="F62" s="69"/>
      <c r="G62" s="69"/>
      <c r="H62" s="69"/>
      <c r="I62" s="69"/>
      <c r="J62" s="67">
        <v>2558.6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72">
        <v>0</v>
      </c>
      <c r="AI62" s="72">
        <v>0</v>
      </c>
      <c r="AJ62" s="72">
        <v>0</v>
      </c>
      <c r="AK62" s="73">
        <v>0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4">
        <f t="shared" si="3"/>
        <v>0</v>
      </c>
      <c r="AS62" s="82">
        <f t="shared" si="2"/>
        <v>2558.6</v>
      </c>
      <c r="AT62" s="75"/>
      <c r="AU62" s="5"/>
      <c r="AV62" s="5"/>
      <c r="AW62" s="5"/>
      <c r="AX62" s="5"/>
      <c r="AY62" s="5"/>
      <c r="AZ62" s="64"/>
      <c r="BA62" s="64"/>
      <c r="BB62" s="64"/>
      <c r="BC62" s="5"/>
      <c r="BD62" s="5"/>
    </row>
    <row r="63" spans="2:56" s="4" customFormat="1" x14ac:dyDescent="0.2">
      <c r="B63" s="80"/>
      <c r="C63" s="80"/>
      <c r="D63" s="81" t="s">
        <v>98</v>
      </c>
      <c r="E63" s="69"/>
      <c r="F63" s="69"/>
      <c r="G63" s="69"/>
      <c r="H63" s="69"/>
      <c r="I63" s="69"/>
      <c r="J63" s="67">
        <v>910.6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2">
        <v>0</v>
      </c>
      <c r="AD63" s="72">
        <v>0</v>
      </c>
      <c r="AE63" s="72">
        <v>0</v>
      </c>
      <c r="AF63" s="72">
        <v>0</v>
      </c>
      <c r="AG63" s="72">
        <v>0</v>
      </c>
      <c r="AH63" s="72">
        <v>0</v>
      </c>
      <c r="AI63" s="72">
        <v>0</v>
      </c>
      <c r="AJ63" s="72">
        <v>0</v>
      </c>
      <c r="AK63" s="73">
        <v>0</v>
      </c>
      <c r="AL63" s="73">
        <v>0</v>
      </c>
      <c r="AM63" s="73">
        <v>0</v>
      </c>
      <c r="AN63" s="73">
        <v>0</v>
      </c>
      <c r="AO63" s="73">
        <v>0</v>
      </c>
      <c r="AP63" s="73">
        <v>0</v>
      </c>
      <c r="AQ63" s="73">
        <v>0</v>
      </c>
      <c r="AR63" s="74">
        <f t="shared" si="3"/>
        <v>0</v>
      </c>
      <c r="AS63" s="82">
        <f t="shared" si="2"/>
        <v>910.6</v>
      </c>
      <c r="AT63" s="75"/>
      <c r="AU63" s="5"/>
      <c r="AV63" s="5"/>
      <c r="AW63" s="5"/>
      <c r="AX63" s="5"/>
      <c r="AY63" s="5"/>
      <c r="AZ63" s="64"/>
      <c r="BA63" s="64"/>
      <c r="BB63" s="64"/>
      <c r="BC63" s="5"/>
      <c r="BD63" s="5"/>
    </row>
    <row r="64" spans="2:56" s="4" customFormat="1" hidden="1" x14ac:dyDescent="0.2">
      <c r="B64" s="80"/>
      <c r="C64" s="80"/>
      <c r="D64" s="81" t="s">
        <v>99</v>
      </c>
      <c r="E64" s="69"/>
      <c r="F64" s="69"/>
      <c r="G64" s="69"/>
      <c r="H64" s="69"/>
      <c r="I64" s="69"/>
      <c r="J64" s="67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2">
        <v>0</v>
      </c>
      <c r="Z64" s="72">
        <v>0</v>
      </c>
      <c r="AA64" s="72">
        <v>0</v>
      </c>
      <c r="AB64" s="72">
        <v>0</v>
      </c>
      <c r="AC64" s="72">
        <v>0</v>
      </c>
      <c r="AD64" s="72">
        <v>0</v>
      </c>
      <c r="AE64" s="72">
        <v>0</v>
      </c>
      <c r="AF64" s="72">
        <v>0</v>
      </c>
      <c r="AG64" s="72">
        <v>0</v>
      </c>
      <c r="AH64" s="72">
        <v>0</v>
      </c>
      <c r="AI64" s="72">
        <v>0</v>
      </c>
      <c r="AJ64" s="72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v>0</v>
      </c>
      <c r="AP64" s="73">
        <v>0</v>
      </c>
      <c r="AQ64" s="73">
        <v>0</v>
      </c>
      <c r="AR64" s="74">
        <f t="shared" si="3"/>
        <v>0</v>
      </c>
      <c r="AS64" s="82">
        <f t="shared" si="2"/>
        <v>0</v>
      </c>
      <c r="AT64" s="75"/>
      <c r="AU64" s="5"/>
      <c r="AV64" s="5"/>
      <c r="AW64" s="5"/>
      <c r="AX64" s="5"/>
      <c r="AY64" s="5"/>
      <c r="AZ64" s="64"/>
      <c r="BA64" s="64"/>
      <c r="BB64" s="64"/>
      <c r="BC64" s="5"/>
      <c r="BD64" s="5"/>
    </row>
    <row r="65" spans="2:56" s="4" customFormat="1" x14ac:dyDescent="0.2">
      <c r="B65" s="80"/>
      <c r="C65" s="80"/>
      <c r="D65" s="81" t="s">
        <v>100</v>
      </c>
      <c r="E65" s="69"/>
      <c r="F65" s="69"/>
      <c r="G65" s="69"/>
      <c r="H65" s="69"/>
      <c r="I65" s="69"/>
      <c r="J65" s="67">
        <v>1133.74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0</v>
      </c>
      <c r="AC65" s="72">
        <v>0</v>
      </c>
      <c r="AD65" s="72">
        <v>0</v>
      </c>
      <c r="AE65" s="72">
        <v>0</v>
      </c>
      <c r="AF65" s="72">
        <v>0</v>
      </c>
      <c r="AG65" s="72">
        <v>0</v>
      </c>
      <c r="AH65" s="72">
        <v>0</v>
      </c>
      <c r="AI65" s="72">
        <v>0</v>
      </c>
      <c r="AJ65" s="72">
        <v>0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0</v>
      </c>
      <c r="AQ65" s="73">
        <v>0</v>
      </c>
      <c r="AR65" s="74">
        <f t="shared" si="3"/>
        <v>0</v>
      </c>
      <c r="AS65" s="82">
        <f t="shared" si="2"/>
        <v>1133.74</v>
      </c>
      <c r="AT65" s="75"/>
      <c r="AU65" s="5"/>
      <c r="AV65" s="5"/>
      <c r="AW65" s="5"/>
      <c r="AX65" s="5"/>
      <c r="AY65" s="5"/>
      <c r="AZ65" s="64"/>
      <c r="BA65" s="64"/>
      <c r="BB65" s="64"/>
      <c r="BC65" s="5"/>
      <c r="BD65" s="5"/>
    </row>
    <row r="66" spans="2:56" s="4" customFormat="1" x14ac:dyDescent="0.2">
      <c r="B66" s="80"/>
      <c r="C66" s="80"/>
      <c r="D66" s="81" t="s">
        <v>101</v>
      </c>
      <c r="E66" s="69"/>
      <c r="F66" s="69"/>
      <c r="G66" s="69"/>
      <c r="H66" s="69"/>
      <c r="I66" s="69"/>
      <c r="J66" s="67">
        <v>4824.09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>
        <v>0</v>
      </c>
      <c r="T66" s="72">
        <v>910.59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2">
        <v>0</v>
      </c>
      <c r="AD66" s="72">
        <v>0</v>
      </c>
      <c r="AE66" s="72">
        <v>0</v>
      </c>
      <c r="AF66" s="72">
        <v>0</v>
      </c>
      <c r="AG66" s="72">
        <v>0</v>
      </c>
      <c r="AH66" s="72">
        <v>0</v>
      </c>
      <c r="AI66" s="72">
        <v>0</v>
      </c>
      <c r="AJ66" s="72">
        <v>0</v>
      </c>
      <c r="AK66" s="73">
        <v>0</v>
      </c>
      <c r="AL66" s="73">
        <v>0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4">
        <f t="shared" si="3"/>
        <v>910.59</v>
      </c>
      <c r="AS66" s="82">
        <f t="shared" si="2"/>
        <v>5734.68</v>
      </c>
      <c r="AT66" s="75"/>
      <c r="AU66" s="5"/>
      <c r="AV66" s="5"/>
      <c r="AW66" s="5"/>
      <c r="AX66" s="5"/>
      <c r="AY66" s="5"/>
      <c r="AZ66" s="64"/>
      <c r="BA66" s="64"/>
      <c r="BB66" s="64"/>
      <c r="BC66" s="5"/>
      <c r="BD66" s="5"/>
    </row>
    <row r="67" spans="2:56" s="4" customFormat="1" x14ac:dyDescent="0.2">
      <c r="B67" s="80"/>
      <c r="C67" s="80"/>
      <c r="D67" s="81" t="s">
        <v>102</v>
      </c>
      <c r="E67" s="69"/>
      <c r="F67" s="69"/>
      <c r="G67" s="69"/>
      <c r="H67" s="69"/>
      <c r="I67" s="69"/>
      <c r="J67" s="67">
        <v>6217.73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72">
        <v>0</v>
      </c>
      <c r="AI67" s="72">
        <v>0</v>
      </c>
      <c r="AJ67" s="72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4">
        <f t="shared" si="3"/>
        <v>0</v>
      </c>
      <c r="AS67" s="82">
        <f t="shared" si="2"/>
        <v>6217.73</v>
      </c>
      <c r="AT67" s="75"/>
      <c r="AU67" s="5"/>
      <c r="AV67" s="5"/>
      <c r="AW67" s="5"/>
      <c r="AX67" s="5"/>
      <c r="AY67" s="5"/>
      <c r="AZ67" s="64"/>
      <c r="BA67" s="64"/>
      <c r="BB67" s="64"/>
      <c r="BC67" s="5"/>
      <c r="BD67" s="5"/>
    </row>
    <row r="68" spans="2:56" s="4" customFormat="1" x14ac:dyDescent="0.2">
      <c r="B68" s="80"/>
      <c r="C68" s="80"/>
      <c r="D68" s="81" t="s">
        <v>103</v>
      </c>
      <c r="E68" s="69"/>
      <c r="F68" s="69"/>
      <c r="G68" s="69"/>
      <c r="H68" s="69"/>
      <c r="I68" s="69"/>
      <c r="J68" s="67">
        <v>13534.89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  <c r="R68" s="72">
        <v>0</v>
      </c>
      <c r="S68" s="72">
        <v>4615.96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2">
        <v>0</v>
      </c>
      <c r="AD68" s="72">
        <v>0</v>
      </c>
      <c r="AE68" s="72">
        <v>0</v>
      </c>
      <c r="AF68" s="72">
        <v>0</v>
      </c>
      <c r="AG68" s="72">
        <v>0</v>
      </c>
      <c r="AH68" s="72">
        <v>0</v>
      </c>
      <c r="AI68" s="72">
        <v>0</v>
      </c>
      <c r="AJ68" s="72">
        <v>0</v>
      </c>
      <c r="AK68" s="73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4">
        <f t="shared" si="3"/>
        <v>4615.96</v>
      </c>
      <c r="AS68" s="82">
        <f t="shared" si="2"/>
        <v>18150.849999999999</v>
      </c>
      <c r="AT68" s="75"/>
      <c r="AU68" s="5"/>
      <c r="AV68" s="5"/>
      <c r="AW68" s="5"/>
      <c r="AX68" s="5"/>
      <c r="AY68" s="5"/>
      <c r="AZ68" s="64"/>
      <c r="BA68" s="64"/>
      <c r="BB68" s="64"/>
      <c r="BC68" s="5"/>
      <c r="BD68" s="5"/>
    </row>
    <row r="69" spans="2:56" s="4" customFormat="1" hidden="1" x14ac:dyDescent="0.2">
      <c r="B69" s="80"/>
      <c r="C69" s="80"/>
      <c r="D69" s="81" t="s">
        <v>104</v>
      </c>
      <c r="E69" s="69"/>
      <c r="F69" s="69"/>
      <c r="G69" s="69"/>
      <c r="H69" s="69"/>
      <c r="I69" s="69"/>
      <c r="J69" s="67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  <c r="Q69" s="72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72">
        <v>0</v>
      </c>
      <c r="AB69" s="72">
        <v>0</v>
      </c>
      <c r="AC69" s="72">
        <v>0</v>
      </c>
      <c r="AD69" s="72">
        <v>0</v>
      </c>
      <c r="AE69" s="72">
        <v>0</v>
      </c>
      <c r="AF69" s="72">
        <v>0</v>
      </c>
      <c r="AG69" s="72">
        <v>0</v>
      </c>
      <c r="AH69" s="72">
        <v>0</v>
      </c>
      <c r="AI69" s="72">
        <v>0</v>
      </c>
      <c r="AJ69" s="72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0</v>
      </c>
      <c r="AP69" s="73">
        <v>0</v>
      </c>
      <c r="AQ69" s="73">
        <v>0</v>
      </c>
      <c r="AR69" s="74">
        <f t="shared" si="3"/>
        <v>0</v>
      </c>
      <c r="AS69" s="82">
        <f t="shared" si="2"/>
        <v>0</v>
      </c>
      <c r="AT69" s="75"/>
      <c r="AU69" s="5"/>
      <c r="AV69" s="5"/>
      <c r="AW69" s="5"/>
      <c r="AX69" s="5"/>
      <c r="AY69" s="5"/>
      <c r="AZ69" s="64"/>
      <c r="BA69" s="64"/>
      <c r="BB69" s="64"/>
      <c r="BC69" s="5"/>
      <c r="BD69" s="5"/>
    </row>
    <row r="70" spans="2:56" s="4" customFormat="1" x14ac:dyDescent="0.2">
      <c r="B70" s="80"/>
      <c r="C70" s="80"/>
      <c r="D70" s="81" t="s">
        <v>105</v>
      </c>
      <c r="E70" s="69"/>
      <c r="F70" s="69"/>
      <c r="G70" s="69"/>
      <c r="H70" s="69"/>
      <c r="I70" s="69"/>
      <c r="J70" s="67">
        <v>33851.120000000003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2">
        <v>0</v>
      </c>
      <c r="R70" s="72">
        <v>0</v>
      </c>
      <c r="S70" s="72">
        <v>0</v>
      </c>
      <c r="T70" s="72">
        <v>380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72">
        <v>0</v>
      </c>
      <c r="AA70" s="72">
        <v>0</v>
      </c>
      <c r="AB70" s="72">
        <v>0</v>
      </c>
      <c r="AC70" s="72">
        <v>0</v>
      </c>
      <c r="AD70" s="72">
        <v>0</v>
      </c>
      <c r="AE70" s="72">
        <v>0</v>
      </c>
      <c r="AF70" s="72">
        <v>0</v>
      </c>
      <c r="AG70" s="72">
        <v>0</v>
      </c>
      <c r="AH70" s="72">
        <v>0</v>
      </c>
      <c r="AI70" s="72">
        <v>0</v>
      </c>
      <c r="AJ70" s="72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0</v>
      </c>
      <c r="AP70" s="73">
        <v>0</v>
      </c>
      <c r="AQ70" s="73">
        <v>0</v>
      </c>
      <c r="AR70" s="74">
        <f t="shared" si="3"/>
        <v>380</v>
      </c>
      <c r="AS70" s="82">
        <f t="shared" si="2"/>
        <v>34231.120000000003</v>
      </c>
      <c r="AT70" s="75"/>
      <c r="AU70" s="5"/>
      <c r="AV70" s="5"/>
      <c r="AW70" s="5"/>
      <c r="AX70" s="5"/>
      <c r="AY70" s="5"/>
      <c r="AZ70" s="64"/>
      <c r="BA70" s="64"/>
      <c r="BB70" s="64"/>
      <c r="BC70" s="5"/>
      <c r="BD70" s="5"/>
    </row>
    <row r="71" spans="2:56" s="4" customFormat="1" x14ac:dyDescent="0.2">
      <c r="B71" s="80"/>
      <c r="C71" s="80"/>
      <c r="D71" s="81" t="s">
        <v>106</v>
      </c>
      <c r="E71" s="69"/>
      <c r="F71" s="69"/>
      <c r="G71" s="69"/>
      <c r="H71" s="69"/>
      <c r="I71" s="69"/>
      <c r="J71" s="67">
        <v>2122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2">
        <v>0</v>
      </c>
      <c r="AD71" s="72">
        <v>0</v>
      </c>
      <c r="AE71" s="72">
        <v>0</v>
      </c>
      <c r="AF71" s="72">
        <v>0</v>
      </c>
      <c r="AG71" s="72">
        <v>0</v>
      </c>
      <c r="AH71" s="72">
        <v>0</v>
      </c>
      <c r="AI71" s="72">
        <v>0</v>
      </c>
      <c r="AJ71" s="72">
        <v>0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0</v>
      </c>
      <c r="AQ71" s="73">
        <v>0</v>
      </c>
      <c r="AR71" s="74">
        <f t="shared" si="3"/>
        <v>0</v>
      </c>
      <c r="AS71" s="82">
        <f t="shared" si="2"/>
        <v>2122</v>
      </c>
      <c r="AT71" s="75"/>
      <c r="AU71" s="5"/>
      <c r="AV71" s="5"/>
      <c r="AW71" s="5"/>
      <c r="AX71" s="5"/>
      <c r="AY71" s="5"/>
      <c r="AZ71" s="64"/>
      <c r="BA71" s="64"/>
      <c r="BB71" s="64"/>
      <c r="BC71" s="5"/>
      <c r="BD71" s="5"/>
    </row>
    <row r="72" spans="2:56" s="4" customFormat="1" x14ac:dyDescent="0.2">
      <c r="D72" s="83"/>
      <c r="E72" s="69"/>
      <c r="F72" s="69"/>
      <c r="G72" s="69"/>
      <c r="H72" s="69"/>
      <c r="I72" s="69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82"/>
      <c r="AT72" s="75"/>
      <c r="AU72" s="5"/>
      <c r="AV72" s="5"/>
      <c r="AW72" s="5"/>
      <c r="AX72" s="5"/>
      <c r="AY72" s="5"/>
      <c r="AZ72" s="64"/>
      <c r="BA72" s="64"/>
      <c r="BB72" s="64"/>
      <c r="BC72" s="5"/>
      <c r="BD72" s="5"/>
    </row>
    <row r="73" spans="2:56" s="63" customFormat="1" x14ac:dyDescent="0.2">
      <c r="D73" s="84" t="s">
        <v>107</v>
      </c>
      <c r="E73" s="69">
        <f>+'[1]Edo. Pptal.'!E15</f>
        <v>2076685</v>
      </c>
      <c r="F73" s="69"/>
      <c r="G73" s="69">
        <f>SUM(E73:F73)</f>
        <v>2076685</v>
      </c>
      <c r="H73" s="69"/>
      <c r="I73" s="69"/>
      <c r="J73" s="69">
        <f>SUM(J74:J101)</f>
        <v>3147184.665000001</v>
      </c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>
        <f>SUM(AR74:AR103)</f>
        <v>470067.86</v>
      </c>
      <c r="AS73" s="69">
        <f>AR73+J73</f>
        <v>3617252.5250000008</v>
      </c>
      <c r="AT73" s="70"/>
      <c r="AU73" s="85"/>
      <c r="AV73" s="78"/>
      <c r="AW73" s="64"/>
      <c r="AX73" s="64"/>
      <c r="AY73" s="64"/>
      <c r="AZ73" s="64"/>
      <c r="BA73" s="64"/>
      <c r="BB73" s="64"/>
      <c r="BC73" s="64"/>
      <c r="BD73" s="64"/>
    </row>
    <row r="74" spans="2:56" s="4" customFormat="1" x14ac:dyDescent="0.2">
      <c r="C74"/>
      <c r="D74" s="81" t="s">
        <v>108</v>
      </c>
      <c r="E74" s="69"/>
      <c r="F74" s="69"/>
      <c r="G74" s="69"/>
      <c r="H74" s="69"/>
      <c r="I74" s="69"/>
      <c r="J74" s="67">
        <v>917766.13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v>0</v>
      </c>
      <c r="S74" s="73">
        <v>120599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2">
        <v>0</v>
      </c>
      <c r="Z74" s="72">
        <v>0</v>
      </c>
      <c r="AA74" s="72">
        <v>0</v>
      </c>
      <c r="AB74" s="72">
        <v>0</v>
      </c>
      <c r="AC74" s="72">
        <v>0</v>
      </c>
      <c r="AD74" s="72">
        <v>0</v>
      </c>
      <c r="AE74" s="72">
        <v>0</v>
      </c>
      <c r="AF74" s="72">
        <v>0</v>
      </c>
      <c r="AG74" s="72">
        <v>0</v>
      </c>
      <c r="AH74" s="72">
        <v>0</v>
      </c>
      <c r="AI74" s="72">
        <v>11967</v>
      </c>
      <c r="AJ74" s="72">
        <v>0</v>
      </c>
      <c r="AK74" s="72">
        <v>0</v>
      </c>
      <c r="AL74" s="73">
        <v>4778</v>
      </c>
      <c r="AM74" s="73">
        <v>0</v>
      </c>
      <c r="AN74" s="73">
        <v>0</v>
      </c>
      <c r="AO74" s="73">
        <v>0</v>
      </c>
      <c r="AP74" s="73">
        <v>0</v>
      </c>
      <c r="AQ74" s="73">
        <v>0</v>
      </c>
      <c r="AR74" s="74">
        <f>SUM(K74:AM74)</f>
        <v>137344</v>
      </c>
      <c r="AS74" s="67">
        <f t="shared" ref="AS74:AS103" si="4">AR74+J74</f>
        <v>1055110.1299999999</v>
      </c>
      <c r="AT74" s="70"/>
      <c r="AU74" s="5"/>
      <c r="AV74" s="77"/>
      <c r="AW74" s="5"/>
      <c r="AX74" s="5"/>
      <c r="AY74" s="5"/>
      <c r="AZ74" s="64"/>
      <c r="BA74" s="64"/>
      <c r="BB74" s="64"/>
      <c r="BC74" s="5"/>
      <c r="BD74" s="5"/>
    </row>
    <row r="75" spans="2:56" s="4" customFormat="1" x14ac:dyDescent="0.2">
      <c r="C75"/>
      <c r="D75" s="81" t="s">
        <v>109</v>
      </c>
      <c r="E75" s="69"/>
      <c r="F75" s="69"/>
      <c r="G75" s="69"/>
      <c r="H75" s="69"/>
      <c r="I75" s="69"/>
      <c r="J75" s="67">
        <v>169104.36000000002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3">
        <v>936.52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2">
        <v>0</v>
      </c>
      <c r="AB75" s="72">
        <v>0</v>
      </c>
      <c r="AC75" s="72">
        <v>0</v>
      </c>
      <c r="AD75" s="72">
        <v>0</v>
      </c>
      <c r="AE75" s="72">
        <v>0</v>
      </c>
      <c r="AF75" s="72">
        <v>0</v>
      </c>
      <c r="AG75" s="72">
        <v>0</v>
      </c>
      <c r="AH75" s="72">
        <v>0</v>
      </c>
      <c r="AI75" s="72">
        <v>0</v>
      </c>
      <c r="AJ75" s="72">
        <v>0</v>
      </c>
      <c r="AK75" s="72">
        <v>0</v>
      </c>
      <c r="AL75" s="73">
        <v>0</v>
      </c>
      <c r="AM75" s="73">
        <v>0</v>
      </c>
      <c r="AN75" s="73">
        <v>0</v>
      </c>
      <c r="AO75" s="73">
        <v>0</v>
      </c>
      <c r="AP75" s="73">
        <v>0</v>
      </c>
      <c r="AQ75" s="73">
        <v>0</v>
      </c>
      <c r="AR75" s="74">
        <f t="shared" ref="AR75:AR103" si="5">SUM(K75:AM75)</f>
        <v>936.52</v>
      </c>
      <c r="AS75" s="67">
        <f t="shared" si="4"/>
        <v>170040.88</v>
      </c>
      <c r="AT75" s="70"/>
      <c r="AU75" s="5"/>
      <c r="AV75" s="5"/>
      <c r="AW75" s="77"/>
      <c r="AX75" s="77"/>
      <c r="AY75" s="5"/>
      <c r="AZ75" s="64"/>
      <c r="BA75" s="64"/>
      <c r="BB75" s="64"/>
      <c r="BC75" s="5"/>
      <c r="BD75" s="5"/>
    </row>
    <row r="76" spans="2:56" s="4" customFormat="1" x14ac:dyDescent="0.2">
      <c r="C76"/>
      <c r="D76" s="83" t="s">
        <v>110</v>
      </c>
      <c r="E76" s="69"/>
      <c r="F76" s="69"/>
      <c r="G76" s="69"/>
      <c r="H76" s="69"/>
      <c r="I76" s="69"/>
      <c r="J76" s="67">
        <v>31294.57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3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72">
        <v>0</v>
      </c>
      <c r="AA76" s="72">
        <v>0</v>
      </c>
      <c r="AB76" s="72">
        <v>0</v>
      </c>
      <c r="AC76" s="72">
        <v>0</v>
      </c>
      <c r="AD76" s="72">
        <v>0</v>
      </c>
      <c r="AE76" s="72">
        <v>0</v>
      </c>
      <c r="AF76" s="72">
        <v>0</v>
      </c>
      <c r="AG76" s="72">
        <v>62745.65</v>
      </c>
      <c r="AH76" s="72">
        <v>0</v>
      </c>
      <c r="AI76" s="72">
        <v>0</v>
      </c>
      <c r="AJ76" s="72">
        <v>0</v>
      </c>
      <c r="AK76" s="72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4">
        <f t="shared" si="5"/>
        <v>62745.65</v>
      </c>
      <c r="AS76" s="67">
        <f t="shared" si="4"/>
        <v>94040.22</v>
      </c>
      <c r="AT76" s="70"/>
      <c r="AU76" s="5"/>
      <c r="AV76" s="5"/>
      <c r="AW76" s="77"/>
      <c r="AX76" s="77"/>
      <c r="AY76" s="5"/>
      <c r="AZ76" s="64"/>
      <c r="BA76" s="64"/>
      <c r="BB76" s="64"/>
      <c r="BC76" s="5"/>
      <c r="BD76" s="5"/>
    </row>
    <row r="77" spans="2:56" s="4" customFormat="1" x14ac:dyDescent="0.2">
      <c r="C77"/>
      <c r="D77" s="81" t="s">
        <v>111</v>
      </c>
      <c r="E77" s="69"/>
      <c r="F77" s="69"/>
      <c r="G77" s="69"/>
      <c r="H77" s="69"/>
      <c r="I77" s="69"/>
      <c r="J77" s="67">
        <v>164417.97999999998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  <c r="R77" s="72">
        <v>0</v>
      </c>
      <c r="S77" s="73">
        <v>7949.82</v>
      </c>
      <c r="T77" s="72">
        <v>0</v>
      </c>
      <c r="U77" s="72">
        <v>0</v>
      </c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72">
        <v>0</v>
      </c>
      <c r="AB77" s="72">
        <v>0</v>
      </c>
      <c r="AC77" s="72">
        <v>0</v>
      </c>
      <c r="AD77" s="72">
        <v>0</v>
      </c>
      <c r="AE77" s="73">
        <v>0</v>
      </c>
      <c r="AF77" s="72">
        <v>0</v>
      </c>
      <c r="AG77" s="72">
        <v>0</v>
      </c>
      <c r="AH77" s="72">
        <v>0</v>
      </c>
      <c r="AI77" s="72">
        <v>0</v>
      </c>
      <c r="AJ77" s="72">
        <v>0</v>
      </c>
      <c r="AK77" s="72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4">
        <f t="shared" si="5"/>
        <v>7949.82</v>
      </c>
      <c r="AS77" s="67">
        <f t="shared" si="4"/>
        <v>172367.8</v>
      </c>
      <c r="AT77" s="70"/>
      <c r="AU77" s="77" t="e">
        <f>+AS73+#REF!</f>
        <v>#REF!</v>
      </c>
      <c r="AV77" s="5"/>
      <c r="AW77" s="5"/>
      <c r="AX77" s="5"/>
      <c r="AY77" s="5"/>
      <c r="AZ77" s="64"/>
      <c r="BA77" s="64"/>
      <c r="BB77" s="64"/>
      <c r="BC77" s="5"/>
      <c r="BD77" s="5"/>
    </row>
    <row r="78" spans="2:56" s="4" customFormat="1" x14ac:dyDescent="0.2">
      <c r="C78"/>
      <c r="D78" s="81" t="s">
        <v>112</v>
      </c>
      <c r="E78" s="69"/>
      <c r="F78" s="69"/>
      <c r="G78" s="69"/>
      <c r="H78" s="69"/>
      <c r="I78" s="69"/>
      <c r="J78" s="67">
        <v>36749.495000000003</v>
      </c>
      <c r="K78" s="73">
        <f>4072+0.03</f>
        <v>4072.03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2127</v>
      </c>
      <c r="X78" s="72">
        <v>0</v>
      </c>
      <c r="Y78" s="72">
        <v>0</v>
      </c>
      <c r="Z78" s="72">
        <v>0</v>
      </c>
      <c r="AA78" s="72">
        <v>0</v>
      </c>
      <c r="AB78" s="72">
        <v>0</v>
      </c>
      <c r="AC78" s="72">
        <v>0</v>
      </c>
      <c r="AD78" s="72">
        <v>0</v>
      </c>
      <c r="AE78" s="72">
        <v>0</v>
      </c>
      <c r="AF78" s="72">
        <v>0</v>
      </c>
      <c r="AG78" s="72">
        <v>0</v>
      </c>
      <c r="AH78" s="72">
        <v>0</v>
      </c>
      <c r="AI78" s="72">
        <v>0</v>
      </c>
      <c r="AJ78" s="72">
        <v>0</v>
      </c>
      <c r="AK78" s="72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0</v>
      </c>
      <c r="AQ78" s="73">
        <v>0</v>
      </c>
      <c r="AR78" s="74">
        <f t="shared" si="5"/>
        <v>6199.0300000000007</v>
      </c>
      <c r="AS78" s="67">
        <f t="shared" si="4"/>
        <v>42948.525000000001</v>
      </c>
      <c r="AT78" s="70"/>
      <c r="AU78" s="5"/>
      <c r="AV78" s="86"/>
      <c r="AW78" s="5"/>
      <c r="AX78" s="5"/>
      <c r="AY78" s="5"/>
      <c r="AZ78" s="64"/>
      <c r="BA78" s="64"/>
      <c r="BB78" s="64"/>
      <c r="BC78" s="5"/>
      <c r="BD78" s="5"/>
    </row>
    <row r="79" spans="2:56" s="4" customFormat="1" x14ac:dyDescent="0.2">
      <c r="C79"/>
      <c r="D79" s="81" t="s">
        <v>113</v>
      </c>
      <c r="E79" s="69"/>
      <c r="F79" s="69"/>
      <c r="G79" s="69"/>
      <c r="H79" s="69"/>
      <c r="I79" s="69"/>
      <c r="J79" s="67">
        <v>5599.0800000000008</v>
      </c>
      <c r="K79" s="72">
        <v>218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3">
        <v>324.8</v>
      </c>
      <c r="T79" s="72">
        <v>0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2">
        <v>0</v>
      </c>
      <c r="AB79" s="72">
        <v>0</v>
      </c>
      <c r="AC79" s="72">
        <v>0</v>
      </c>
      <c r="AD79" s="72">
        <v>0</v>
      </c>
      <c r="AE79" s="72">
        <v>0</v>
      </c>
      <c r="AF79" s="72">
        <v>0</v>
      </c>
      <c r="AG79" s="72">
        <v>0</v>
      </c>
      <c r="AH79" s="72">
        <v>0</v>
      </c>
      <c r="AI79" s="72">
        <v>0</v>
      </c>
      <c r="AJ79" s="72">
        <v>0</v>
      </c>
      <c r="AK79" s="72">
        <v>0</v>
      </c>
      <c r="AL79" s="73">
        <v>0</v>
      </c>
      <c r="AM79" s="73">
        <v>0</v>
      </c>
      <c r="AN79" s="73">
        <v>0</v>
      </c>
      <c r="AO79" s="73">
        <v>0</v>
      </c>
      <c r="AP79" s="73">
        <v>0</v>
      </c>
      <c r="AQ79" s="73">
        <v>0</v>
      </c>
      <c r="AR79" s="74">
        <f t="shared" si="5"/>
        <v>542.79999999999995</v>
      </c>
      <c r="AS79" s="67">
        <f t="shared" si="4"/>
        <v>6141.880000000001</v>
      </c>
      <c r="AT79" s="70"/>
      <c r="AU79" s="5"/>
      <c r="AV79" s="86"/>
      <c r="AW79" s="5"/>
      <c r="AX79" s="5"/>
      <c r="AY79" s="5"/>
      <c r="AZ79" s="64"/>
      <c r="BA79" s="64"/>
      <c r="BB79" s="64"/>
      <c r="BC79" s="5"/>
      <c r="BD79" s="5"/>
    </row>
    <row r="80" spans="2:56" s="4" customFormat="1" x14ac:dyDescent="0.2">
      <c r="C80"/>
      <c r="D80" s="81" t="s">
        <v>114</v>
      </c>
      <c r="E80" s="69"/>
      <c r="F80" s="69"/>
      <c r="G80" s="69"/>
      <c r="H80" s="69"/>
      <c r="I80" s="69"/>
      <c r="J80" s="67">
        <v>257833.27999999991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2">
        <v>0</v>
      </c>
      <c r="R80" s="72">
        <v>0</v>
      </c>
      <c r="S80" s="73">
        <v>28210.92</v>
      </c>
      <c r="T80" s="72">
        <v>0</v>
      </c>
      <c r="U80" s="72">
        <v>0</v>
      </c>
      <c r="V80" s="72">
        <v>0</v>
      </c>
      <c r="W80" s="72">
        <v>0</v>
      </c>
      <c r="X80" s="72">
        <v>0</v>
      </c>
      <c r="Y80" s="72">
        <v>0</v>
      </c>
      <c r="Z80" s="72">
        <v>0</v>
      </c>
      <c r="AA80" s="72">
        <v>0</v>
      </c>
      <c r="AB80" s="72">
        <v>0</v>
      </c>
      <c r="AC80" s="72">
        <v>0</v>
      </c>
      <c r="AD80" s="72">
        <v>0</v>
      </c>
      <c r="AE80" s="72">
        <v>0</v>
      </c>
      <c r="AF80" s="72">
        <v>0</v>
      </c>
      <c r="AG80" s="72">
        <v>0</v>
      </c>
      <c r="AH80" s="72">
        <v>0</v>
      </c>
      <c r="AI80" s="72">
        <v>0</v>
      </c>
      <c r="AJ80" s="72">
        <v>0</v>
      </c>
      <c r="AK80" s="72">
        <v>0</v>
      </c>
      <c r="AL80" s="73">
        <v>2756</v>
      </c>
      <c r="AM80" s="73">
        <v>0</v>
      </c>
      <c r="AN80" s="73">
        <v>0</v>
      </c>
      <c r="AO80" s="73">
        <v>0</v>
      </c>
      <c r="AP80" s="73">
        <v>0</v>
      </c>
      <c r="AQ80" s="73">
        <v>0</v>
      </c>
      <c r="AR80" s="74">
        <f t="shared" si="5"/>
        <v>30966.92</v>
      </c>
      <c r="AS80" s="67">
        <f t="shared" si="4"/>
        <v>288800.1999999999</v>
      </c>
      <c r="AT80" s="70"/>
      <c r="AU80" s="5"/>
      <c r="AV80" s="86"/>
      <c r="AW80" s="86"/>
      <c r="AX80" s="5"/>
      <c r="AY80" s="5"/>
      <c r="AZ80" s="64"/>
      <c r="BA80" s="64"/>
      <c r="BB80" s="64"/>
      <c r="BC80" s="5"/>
      <c r="BD80" s="5"/>
    </row>
    <row r="81" spans="3:56" s="4" customFormat="1" x14ac:dyDescent="0.2">
      <c r="C81"/>
      <c r="D81" s="81" t="s">
        <v>115</v>
      </c>
      <c r="E81" s="69"/>
      <c r="F81" s="69"/>
      <c r="G81" s="69"/>
      <c r="H81" s="69"/>
      <c r="I81" s="69"/>
      <c r="J81" s="67">
        <v>231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  <c r="R81" s="72">
        <v>0</v>
      </c>
      <c r="S81" s="73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72">
        <v>0</v>
      </c>
      <c r="AB81" s="72">
        <v>0</v>
      </c>
      <c r="AC81" s="72">
        <v>0</v>
      </c>
      <c r="AD81" s="72">
        <v>0</v>
      </c>
      <c r="AE81" s="72">
        <v>0</v>
      </c>
      <c r="AF81" s="72">
        <v>0</v>
      </c>
      <c r="AG81" s="72">
        <v>0</v>
      </c>
      <c r="AH81" s="72">
        <v>0</v>
      </c>
      <c r="AI81" s="72">
        <v>0</v>
      </c>
      <c r="AJ81" s="72">
        <v>0</v>
      </c>
      <c r="AK81" s="72">
        <v>0</v>
      </c>
      <c r="AL81" s="73">
        <v>0</v>
      </c>
      <c r="AM81" s="73">
        <v>0</v>
      </c>
      <c r="AN81" s="73">
        <v>0</v>
      </c>
      <c r="AO81" s="73">
        <v>0</v>
      </c>
      <c r="AP81" s="73">
        <v>0</v>
      </c>
      <c r="AQ81" s="73">
        <v>0</v>
      </c>
      <c r="AR81" s="74">
        <f t="shared" si="5"/>
        <v>0</v>
      </c>
      <c r="AS81" s="67">
        <f t="shared" si="4"/>
        <v>231</v>
      </c>
      <c r="AT81" s="70"/>
      <c r="AU81" s="5"/>
      <c r="AV81" s="87"/>
      <c r="AW81" s="86"/>
      <c r="AX81" s="5"/>
      <c r="AY81" s="5"/>
      <c r="AZ81" s="64"/>
      <c r="BA81" s="64"/>
      <c r="BB81" s="64"/>
      <c r="BC81" s="5"/>
      <c r="BD81" s="5"/>
    </row>
    <row r="82" spans="3:56" s="4" customFormat="1" x14ac:dyDescent="0.2">
      <c r="C82" s="88"/>
      <c r="D82" s="81" t="s">
        <v>116</v>
      </c>
      <c r="E82" s="69"/>
      <c r="F82" s="69"/>
      <c r="G82" s="69"/>
      <c r="H82" s="69"/>
      <c r="I82" s="69"/>
      <c r="J82" s="67">
        <v>58000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11600</v>
      </c>
      <c r="Q82" s="72">
        <v>0</v>
      </c>
      <c r="R82" s="72">
        <v>0</v>
      </c>
      <c r="S82" s="73">
        <v>0</v>
      </c>
      <c r="T82" s="72">
        <v>0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72">
        <v>0</v>
      </c>
      <c r="AB82" s="72">
        <v>0</v>
      </c>
      <c r="AC82" s="72">
        <v>0</v>
      </c>
      <c r="AD82" s="72">
        <v>0</v>
      </c>
      <c r="AE82" s="72">
        <v>0</v>
      </c>
      <c r="AF82" s="72">
        <v>0</v>
      </c>
      <c r="AG82" s="72">
        <v>0</v>
      </c>
      <c r="AH82" s="72">
        <v>0</v>
      </c>
      <c r="AI82" s="72">
        <v>0</v>
      </c>
      <c r="AJ82" s="72">
        <v>0</v>
      </c>
      <c r="AK82" s="72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4">
        <f t="shared" si="5"/>
        <v>11600</v>
      </c>
      <c r="AS82" s="67">
        <f t="shared" si="4"/>
        <v>69600</v>
      </c>
      <c r="AT82" s="70"/>
      <c r="AU82" s="5"/>
      <c r="AV82" s="87"/>
      <c r="AW82" s="86"/>
      <c r="AX82" s="5"/>
      <c r="AY82" s="5"/>
      <c r="AZ82" s="64"/>
      <c r="BA82" s="64"/>
      <c r="BB82" s="64"/>
      <c r="BC82" s="5"/>
      <c r="BD82" s="5"/>
    </row>
    <row r="83" spans="3:56" s="4" customFormat="1" x14ac:dyDescent="0.2">
      <c r="C83"/>
      <c r="D83" s="81" t="s">
        <v>117</v>
      </c>
      <c r="E83" s="69"/>
      <c r="F83" s="69"/>
      <c r="G83" s="69"/>
      <c r="H83" s="69"/>
      <c r="I83" s="69"/>
      <c r="J83" s="67">
        <v>263825.45999999996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72014.09</v>
      </c>
      <c r="Q83" s="72">
        <v>0</v>
      </c>
      <c r="R83" s="72">
        <v>0</v>
      </c>
      <c r="S83" s="73">
        <v>0</v>
      </c>
      <c r="T83" s="72">
        <v>0</v>
      </c>
      <c r="U83" s="72">
        <v>0</v>
      </c>
      <c r="V83" s="72">
        <v>0</v>
      </c>
      <c r="W83" s="72">
        <v>0</v>
      </c>
      <c r="X83" s="72">
        <v>0</v>
      </c>
      <c r="Y83" s="72">
        <v>0</v>
      </c>
      <c r="Z83" s="72">
        <v>0</v>
      </c>
      <c r="AA83" s="72">
        <v>0</v>
      </c>
      <c r="AB83" s="72">
        <v>0</v>
      </c>
      <c r="AC83" s="72">
        <v>0</v>
      </c>
      <c r="AD83" s="72">
        <v>0</v>
      </c>
      <c r="AE83" s="72">
        <v>0</v>
      </c>
      <c r="AF83" s="72">
        <v>0</v>
      </c>
      <c r="AG83" s="72">
        <v>0</v>
      </c>
      <c r="AH83" s="72">
        <v>0</v>
      </c>
      <c r="AI83" s="72">
        <v>0</v>
      </c>
      <c r="AJ83" s="72">
        <v>0</v>
      </c>
      <c r="AK83" s="72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4">
        <f t="shared" si="5"/>
        <v>72014.09</v>
      </c>
      <c r="AS83" s="67">
        <f t="shared" si="4"/>
        <v>335839.54999999993</v>
      </c>
      <c r="AT83" s="70"/>
      <c r="AU83" s="5"/>
      <c r="AV83" s="87"/>
      <c r="AW83" s="86"/>
      <c r="AX83" s="5"/>
      <c r="AY83" s="5"/>
      <c r="AZ83" s="64"/>
      <c r="BA83" s="64"/>
      <c r="BB83" s="64"/>
      <c r="BC83" s="5"/>
      <c r="BD83" s="5"/>
    </row>
    <row r="84" spans="3:56" s="4" customFormat="1" hidden="1" x14ac:dyDescent="0.2">
      <c r="C84"/>
      <c r="D84" s="81" t="s">
        <v>118</v>
      </c>
      <c r="E84" s="69"/>
      <c r="F84" s="69"/>
      <c r="G84" s="69"/>
      <c r="H84" s="69"/>
      <c r="I84" s="69"/>
      <c r="J84" s="67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  <c r="R84" s="72">
        <v>0</v>
      </c>
      <c r="S84" s="73">
        <v>0</v>
      </c>
      <c r="T84" s="72">
        <v>0</v>
      </c>
      <c r="U84" s="72">
        <v>0</v>
      </c>
      <c r="V84" s="72">
        <v>0</v>
      </c>
      <c r="W84" s="72">
        <v>0</v>
      </c>
      <c r="X84" s="72">
        <v>0</v>
      </c>
      <c r="Y84" s="72">
        <v>0</v>
      </c>
      <c r="Z84" s="72">
        <v>0</v>
      </c>
      <c r="AA84" s="72">
        <v>0</v>
      </c>
      <c r="AB84" s="72">
        <v>0</v>
      </c>
      <c r="AC84" s="72">
        <v>0</v>
      </c>
      <c r="AD84" s="72">
        <v>0</v>
      </c>
      <c r="AE84" s="72">
        <v>0</v>
      </c>
      <c r="AF84" s="72">
        <v>0</v>
      </c>
      <c r="AG84" s="72">
        <v>0</v>
      </c>
      <c r="AH84" s="72">
        <v>0</v>
      </c>
      <c r="AI84" s="72">
        <v>0</v>
      </c>
      <c r="AJ84" s="72">
        <v>0</v>
      </c>
      <c r="AK84" s="72">
        <v>0</v>
      </c>
      <c r="AL84" s="73">
        <v>0</v>
      </c>
      <c r="AM84" s="73">
        <v>0</v>
      </c>
      <c r="AN84" s="73">
        <v>0</v>
      </c>
      <c r="AO84" s="73">
        <v>0</v>
      </c>
      <c r="AP84" s="73">
        <v>0</v>
      </c>
      <c r="AQ84" s="73">
        <v>0</v>
      </c>
      <c r="AR84" s="74">
        <f t="shared" si="5"/>
        <v>0</v>
      </c>
      <c r="AS84" s="67">
        <f t="shared" si="4"/>
        <v>0</v>
      </c>
      <c r="AT84" s="70"/>
      <c r="AU84" s="5"/>
      <c r="AV84" s="87"/>
      <c r="AW84" s="86"/>
      <c r="AX84" s="5"/>
      <c r="AY84" s="5"/>
      <c r="AZ84" s="64"/>
      <c r="BA84" s="64"/>
      <c r="BB84" s="64"/>
      <c r="BC84" s="5"/>
      <c r="BD84" s="5"/>
    </row>
    <row r="85" spans="3:56" s="4" customFormat="1" hidden="1" x14ac:dyDescent="0.2">
      <c r="C85"/>
      <c r="D85" s="81" t="s">
        <v>119</v>
      </c>
      <c r="E85" s="69"/>
      <c r="F85" s="69"/>
      <c r="G85" s="69"/>
      <c r="H85" s="69"/>
      <c r="I85" s="69"/>
      <c r="J85" s="67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73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72">
        <v>0</v>
      </c>
      <c r="Z85" s="72">
        <v>0</v>
      </c>
      <c r="AA85" s="72">
        <v>0</v>
      </c>
      <c r="AB85" s="72">
        <v>0</v>
      </c>
      <c r="AC85" s="72">
        <v>0</v>
      </c>
      <c r="AD85" s="72">
        <v>0</v>
      </c>
      <c r="AE85" s="72">
        <v>0</v>
      </c>
      <c r="AF85" s="72">
        <v>0</v>
      </c>
      <c r="AG85" s="72">
        <v>0</v>
      </c>
      <c r="AH85" s="72">
        <v>0</v>
      </c>
      <c r="AI85" s="72">
        <v>0</v>
      </c>
      <c r="AJ85" s="72">
        <v>0</v>
      </c>
      <c r="AK85" s="72">
        <v>0</v>
      </c>
      <c r="AL85" s="73">
        <v>0</v>
      </c>
      <c r="AM85" s="73">
        <v>0</v>
      </c>
      <c r="AN85" s="73">
        <v>0</v>
      </c>
      <c r="AO85" s="73">
        <v>0</v>
      </c>
      <c r="AP85" s="73">
        <v>0</v>
      </c>
      <c r="AQ85" s="73">
        <v>0</v>
      </c>
      <c r="AR85" s="74">
        <f t="shared" si="5"/>
        <v>0</v>
      </c>
      <c r="AS85" s="67">
        <f t="shared" si="4"/>
        <v>0</v>
      </c>
      <c r="AT85" s="70"/>
      <c r="AU85" s="5"/>
      <c r="AV85" s="87"/>
      <c r="AW85" s="86"/>
      <c r="AX85" s="5"/>
      <c r="AY85" s="5"/>
      <c r="AZ85" s="64"/>
      <c r="BA85" s="64"/>
      <c r="BB85" s="64"/>
      <c r="BC85" s="5"/>
      <c r="BD85" s="5"/>
    </row>
    <row r="86" spans="3:56" s="4" customFormat="1" hidden="1" x14ac:dyDescent="0.2">
      <c r="D86" s="81" t="s">
        <v>120</v>
      </c>
      <c r="E86" s="69"/>
      <c r="F86" s="69"/>
      <c r="G86" s="69"/>
      <c r="H86" s="69"/>
      <c r="I86" s="69"/>
      <c r="J86" s="67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  <c r="Q86" s="72">
        <v>0</v>
      </c>
      <c r="R86" s="72">
        <v>0</v>
      </c>
      <c r="S86" s="73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72">
        <v>0</v>
      </c>
      <c r="AA86" s="72">
        <v>0</v>
      </c>
      <c r="AB86" s="72">
        <v>0</v>
      </c>
      <c r="AC86" s="72">
        <v>0</v>
      </c>
      <c r="AD86" s="72">
        <v>0</v>
      </c>
      <c r="AE86" s="72">
        <v>0</v>
      </c>
      <c r="AF86" s="72">
        <v>0</v>
      </c>
      <c r="AG86" s="72">
        <v>0</v>
      </c>
      <c r="AH86" s="72">
        <v>0</v>
      </c>
      <c r="AI86" s="72">
        <v>0</v>
      </c>
      <c r="AJ86" s="72">
        <v>0</v>
      </c>
      <c r="AK86" s="72">
        <v>0</v>
      </c>
      <c r="AL86" s="73">
        <v>0</v>
      </c>
      <c r="AM86" s="73">
        <v>0</v>
      </c>
      <c r="AN86" s="73">
        <v>0</v>
      </c>
      <c r="AO86" s="73">
        <v>0</v>
      </c>
      <c r="AP86" s="73">
        <v>0</v>
      </c>
      <c r="AQ86" s="73">
        <v>0</v>
      </c>
      <c r="AR86" s="74">
        <f t="shared" si="5"/>
        <v>0</v>
      </c>
      <c r="AS86" s="67">
        <f t="shared" si="4"/>
        <v>0</v>
      </c>
      <c r="AT86" s="70"/>
      <c r="AU86" s="5"/>
      <c r="AV86" s="87"/>
      <c r="AW86" s="86"/>
      <c r="AX86" s="5"/>
      <c r="AY86" s="5"/>
      <c r="AZ86" s="64"/>
      <c r="BA86" s="64"/>
      <c r="BB86" s="64"/>
      <c r="BC86" s="5"/>
      <c r="BD86" s="5"/>
    </row>
    <row r="87" spans="3:56" s="4" customFormat="1" x14ac:dyDescent="0.2">
      <c r="D87" s="81" t="s">
        <v>121</v>
      </c>
      <c r="E87" s="69"/>
      <c r="F87" s="69"/>
      <c r="G87" s="69"/>
      <c r="H87" s="69"/>
      <c r="I87" s="69"/>
      <c r="J87" s="67">
        <v>9280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3">
        <v>696</v>
      </c>
      <c r="Q87" s="72">
        <v>0</v>
      </c>
      <c r="R87" s="72">
        <v>0</v>
      </c>
      <c r="S87" s="73">
        <v>0</v>
      </c>
      <c r="T87" s="72">
        <v>0</v>
      </c>
      <c r="U87" s="72">
        <v>0</v>
      </c>
      <c r="V87" s="72">
        <v>0</v>
      </c>
      <c r="W87" s="72">
        <v>0</v>
      </c>
      <c r="X87" s="72">
        <v>0</v>
      </c>
      <c r="Y87" s="72">
        <v>0</v>
      </c>
      <c r="Z87" s="72">
        <v>0</v>
      </c>
      <c r="AA87" s="72">
        <v>0</v>
      </c>
      <c r="AB87" s="72">
        <v>0</v>
      </c>
      <c r="AC87" s="72">
        <v>0</v>
      </c>
      <c r="AD87" s="72">
        <v>0</v>
      </c>
      <c r="AE87" s="72">
        <v>0</v>
      </c>
      <c r="AF87" s="72">
        <v>0</v>
      </c>
      <c r="AG87" s="72">
        <v>0</v>
      </c>
      <c r="AH87" s="72">
        <v>0</v>
      </c>
      <c r="AI87" s="72">
        <v>0</v>
      </c>
      <c r="AJ87" s="72">
        <v>0</v>
      </c>
      <c r="AK87" s="72">
        <v>0</v>
      </c>
      <c r="AL87" s="73">
        <v>0</v>
      </c>
      <c r="AM87" s="73">
        <v>0</v>
      </c>
      <c r="AN87" s="73">
        <v>0</v>
      </c>
      <c r="AO87" s="73">
        <v>0</v>
      </c>
      <c r="AP87" s="73">
        <v>0</v>
      </c>
      <c r="AQ87" s="73">
        <v>0</v>
      </c>
      <c r="AR87" s="74">
        <f t="shared" si="5"/>
        <v>696</v>
      </c>
      <c r="AS87" s="67">
        <f t="shared" si="4"/>
        <v>9976</v>
      </c>
      <c r="AT87" s="70"/>
      <c r="AU87" s="5"/>
      <c r="AV87" s="87"/>
      <c r="AW87" s="86"/>
      <c r="AX87" s="5"/>
      <c r="AY87" s="5"/>
      <c r="AZ87" s="64"/>
      <c r="BA87" s="64"/>
      <c r="BB87" s="64"/>
      <c r="BC87" s="5"/>
      <c r="BD87" s="5"/>
    </row>
    <row r="88" spans="3:56" s="4" customFormat="1" x14ac:dyDescent="0.2">
      <c r="C88"/>
      <c r="D88" s="81" t="s">
        <v>122</v>
      </c>
      <c r="E88" s="69"/>
      <c r="F88" s="69"/>
      <c r="G88" s="69"/>
      <c r="H88" s="69"/>
      <c r="I88" s="69"/>
      <c r="J88" s="67">
        <v>157996.28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3">
        <v>0</v>
      </c>
      <c r="Q88" s="72">
        <v>0</v>
      </c>
      <c r="R88" s="72">
        <v>0</v>
      </c>
      <c r="S88" s="73">
        <v>0</v>
      </c>
      <c r="T88" s="72">
        <v>0</v>
      </c>
      <c r="U88" s="72">
        <v>0</v>
      </c>
      <c r="V88" s="72">
        <v>0</v>
      </c>
      <c r="W88" s="72">
        <v>0</v>
      </c>
      <c r="X88" s="72">
        <v>0</v>
      </c>
      <c r="Y88" s="72">
        <v>0</v>
      </c>
      <c r="Z88" s="72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2">
        <v>0</v>
      </c>
      <c r="AG88" s="72">
        <v>0</v>
      </c>
      <c r="AH88" s="72">
        <v>0</v>
      </c>
      <c r="AI88" s="72">
        <v>0</v>
      </c>
      <c r="AJ88" s="72">
        <v>0</v>
      </c>
      <c r="AK88" s="72">
        <v>0</v>
      </c>
      <c r="AL88" s="73">
        <v>0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4">
        <f t="shared" si="5"/>
        <v>0</v>
      </c>
      <c r="AS88" s="67">
        <f t="shared" si="4"/>
        <v>157996.28</v>
      </c>
      <c r="AT88" s="70"/>
      <c r="AU88" s="5"/>
      <c r="AV88" s="87"/>
      <c r="AW88" s="86"/>
      <c r="AX88" s="5"/>
      <c r="AY88" s="5"/>
      <c r="AZ88" s="64"/>
      <c r="BA88" s="64"/>
      <c r="BB88" s="64"/>
      <c r="BC88" s="5"/>
      <c r="BD88" s="5"/>
    </row>
    <row r="89" spans="3:56" s="4" customFormat="1" hidden="1" x14ac:dyDescent="0.2">
      <c r="D89" s="83" t="s">
        <v>123</v>
      </c>
      <c r="E89" s="69"/>
      <c r="F89" s="69"/>
      <c r="G89" s="69"/>
      <c r="H89" s="69"/>
      <c r="I89" s="69"/>
      <c r="J89" s="67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3">
        <v>0</v>
      </c>
      <c r="Q89" s="72">
        <v>0</v>
      </c>
      <c r="R89" s="72">
        <v>0</v>
      </c>
      <c r="S89" s="73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72">
        <v>0</v>
      </c>
      <c r="AA89" s="72">
        <v>0</v>
      </c>
      <c r="AB89" s="72">
        <v>0</v>
      </c>
      <c r="AC89" s="72">
        <v>0</v>
      </c>
      <c r="AD89" s="72">
        <v>0</v>
      </c>
      <c r="AE89" s="72">
        <v>0</v>
      </c>
      <c r="AF89" s="72">
        <v>0</v>
      </c>
      <c r="AG89" s="72">
        <v>0</v>
      </c>
      <c r="AH89" s="72">
        <v>0</v>
      </c>
      <c r="AI89" s="72">
        <v>0</v>
      </c>
      <c r="AJ89" s="72">
        <v>0</v>
      </c>
      <c r="AK89" s="72">
        <v>0</v>
      </c>
      <c r="AL89" s="73">
        <v>0</v>
      </c>
      <c r="AM89" s="73">
        <v>0</v>
      </c>
      <c r="AN89" s="73">
        <v>0</v>
      </c>
      <c r="AO89" s="73">
        <v>0</v>
      </c>
      <c r="AP89" s="73">
        <v>0</v>
      </c>
      <c r="AQ89" s="73">
        <v>0</v>
      </c>
      <c r="AR89" s="74">
        <f t="shared" si="5"/>
        <v>0</v>
      </c>
      <c r="AS89" s="67">
        <f t="shared" si="4"/>
        <v>0</v>
      </c>
      <c r="AT89" s="70"/>
      <c r="AU89" s="5"/>
      <c r="AV89" s="86"/>
      <c r="AW89" s="86"/>
      <c r="AX89" s="5"/>
      <c r="AY89" s="5"/>
      <c r="AZ89" s="64"/>
      <c r="BA89" s="64"/>
      <c r="BB89" s="64"/>
      <c r="BC89" s="5"/>
      <c r="BD89" s="5"/>
    </row>
    <row r="90" spans="3:56" s="4" customFormat="1" x14ac:dyDescent="0.2">
      <c r="C90"/>
      <c r="D90" s="81" t="s">
        <v>124</v>
      </c>
      <c r="E90" s="69"/>
      <c r="F90" s="69"/>
      <c r="G90" s="69"/>
      <c r="H90" s="69"/>
      <c r="I90" s="69"/>
      <c r="J90" s="67">
        <v>20972.77</v>
      </c>
      <c r="K90" s="72">
        <v>0</v>
      </c>
      <c r="L90" s="72">
        <v>0</v>
      </c>
      <c r="M90" s="72">
        <v>0</v>
      </c>
      <c r="N90" s="72">
        <v>0</v>
      </c>
      <c r="O90" s="72">
        <v>0</v>
      </c>
      <c r="P90" s="73">
        <v>0</v>
      </c>
      <c r="Q90" s="72">
        <v>1147.82</v>
      </c>
      <c r="R90" s="72">
        <v>0</v>
      </c>
      <c r="S90" s="72">
        <v>0</v>
      </c>
      <c r="T90" s="72">
        <v>0</v>
      </c>
      <c r="U90" s="72">
        <v>0</v>
      </c>
      <c r="V90" s="72">
        <v>0</v>
      </c>
      <c r="W90" s="72">
        <v>0</v>
      </c>
      <c r="X90" s="72">
        <v>0</v>
      </c>
      <c r="Y90" s="72">
        <v>0</v>
      </c>
      <c r="Z90" s="72">
        <v>0</v>
      </c>
      <c r="AA90" s="72">
        <v>0</v>
      </c>
      <c r="AB90" s="72">
        <v>0</v>
      </c>
      <c r="AC90" s="72">
        <v>0</v>
      </c>
      <c r="AD90" s="72">
        <v>0</v>
      </c>
      <c r="AE90" s="72">
        <v>0</v>
      </c>
      <c r="AF90" s="72">
        <v>0</v>
      </c>
      <c r="AG90" s="72">
        <v>0</v>
      </c>
      <c r="AH90" s="72">
        <v>0</v>
      </c>
      <c r="AI90" s="72">
        <v>0</v>
      </c>
      <c r="AJ90" s="72">
        <v>0</v>
      </c>
      <c r="AK90" s="72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4">
        <f t="shared" si="5"/>
        <v>1147.82</v>
      </c>
      <c r="AS90" s="67">
        <f t="shared" si="4"/>
        <v>22120.59</v>
      </c>
      <c r="AT90" s="70"/>
      <c r="AU90" s="5"/>
      <c r="AV90" s="86"/>
      <c r="AW90" s="86"/>
      <c r="AX90" s="5"/>
      <c r="AY90" s="5"/>
      <c r="AZ90" s="64"/>
      <c r="BA90" s="64"/>
      <c r="BB90" s="64"/>
      <c r="BC90" s="5"/>
      <c r="BD90" s="5"/>
    </row>
    <row r="91" spans="3:56" s="4" customFormat="1" x14ac:dyDescent="0.2">
      <c r="C91"/>
      <c r="D91" s="89" t="s">
        <v>125</v>
      </c>
      <c r="E91" s="69"/>
      <c r="F91" s="69"/>
      <c r="G91" s="69"/>
      <c r="H91" s="69"/>
      <c r="I91" s="69"/>
      <c r="J91" s="67">
        <v>1074.25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3">
        <v>0</v>
      </c>
      <c r="Q91" s="72">
        <v>0</v>
      </c>
      <c r="R91" s="72">
        <v>0</v>
      </c>
      <c r="S91" s="72">
        <v>0</v>
      </c>
      <c r="T91" s="72">
        <v>0</v>
      </c>
      <c r="U91" s="72">
        <v>0</v>
      </c>
      <c r="V91" s="72">
        <v>0</v>
      </c>
      <c r="W91" s="72">
        <v>0</v>
      </c>
      <c r="X91" s="72">
        <v>0</v>
      </c>
      <c r="Y91" s="72">
        <v>0</v>
      </c>
      <c r="Z91" s="72">
        <v>0</v>
      </c>
      <c r="AA91" s="72">
        <v>0</v>
      </c>
      <c r="AB91" s="72">
        <v>0</v>
      </c>
      <c r="AC91" s="72">
        <v>0</v>
      </c>
      <c r="AD91" s="72">
        <v>0</v>
      </c>
      <c r="AE91" s="72">
        <v>0</v>
      </c>
      <c r="AF91" s="72">
        <v>0</v>
      </c>
      <c r="AG91" s="72">
        <v>0</v>
      </c>
      <c r="AH91" s="72">
        <v>0</v>
      </c>
      <c r="AI91" s="72">
        <v>0</v>
      </c>
      <c r="AJ91" s="72">
        <v>0</v>
      </c>
      <c r="AK91" s="72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4">
        <f t="shared" si="5"/>
        <v>0</v>
      </c>
      <c r="AS91" s="67">
        <f t="shared" si="4"/>
        <v>1074.25</v>
      </c>
      <c r="AT91" s="70"/>
      <c r="AV91" s="86"/>
      <c r="AW91" s="5"/>
      <c r="AX91" s="5"/>
      <c r="AY91" s="5"/>
      <c r="AZ91" s="64"/>
      <c r="BA91" s="64"/>
      <c r="BB91" s="64"/>
      <c r="BC91" s="5"/>
      <c r="BD91" s="5"/>
    </row>
    <row r="92" spans="3:56" s="4" customFormat="1" x14ac:dyDescent="0.2">
      <c r="C92"/>
      <c r="D92" s="81" t="s">
        <v>126</v>
      </c>
      <c r="E92" s="69"/>
      <c r="F92" s="69"/>
      <c r="G92" s="69"/>
      <c r="H92" s="69"/>
      <c r="I92" s="69"/>
      <c r="J92" s="67">
        <v>47009</v>
      </c>
      <c r="K92" s="72">
        <v>0</v>
      </c>
      <c r="L92" s="72">
        <v>0</v>
      </c>
      <c r="M92" s="72">
        <v>0</v>
      </c>
      <c r="N92" s="72">
        <v>4741.5</v>
      </c>
      <c r="O92" s="72">
        <v>0</v>
      </c>
      <c r="P92" s="72">
        <v>0</v>
      </c>
      <c r="Q92" s="72">
        <v>0</v>
      </c>
      <c r="R92" s="72">
        <v>0</v>
      </c>
      <c r="S92" s="73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72">
        <v>0</v>
      </c>
      <c r="AD92" s="72">
        <v>0</v>
      </c>
      <c r="AE92" s="72">
        <v>0</v>
      </c>
      <c r="AF92" s="72">
        <v>0</v>
      </c>
      <c r="AG92" s="72">
        <v>0</v>
      </c>
      <c r="AH92" s="72">
        <v>0</v>
      </c>
      <c r="AI92" s="72">
        <v>0</v>
      </c>
      <c r="AJ92" s="72">
        <v>0</v>
      </c>
      <c r="AK92" s="72">
        <v>0</v>
      </c>
      <c r="AL92" s="73">
        <v>0</v>
      </c>
      <c r="AM92" s="73">
        <v>0</v>
      </c>
      <c r="AN92" s="73">
        <v>0</v>
      </c>
      <c r="AO92" s="73">
        <v>0</v>
      </c>
      <c r="AP92" s="73">
        <v>0</v>
      </c>
      <c r="AQ92" s="73">
        <v>0</v>
      </c>
      <c r="AR92" s="74">
        <f t="shared" si="5"/>
        <v>4741.5</v>
      </c>
      <c r="AS92" s="67">
        <f t="shared" si="4"/>
        <v>51750.5</v>
      </c>
      <c r="AT92" s="70"/>
      <c r="AV92" s="86"/>
      <c r="AW92" s="5"/>
      <c r="AX92" s="5"/>
      <c r="AY92" s="5"/>
      <c r="AZ92" s="5"/>
      <c r="BA92" s="5"/>
      <c r="BB92" s="5"/>
      <c r="BC92" s="5"/>
      <c r="BD92" s="5"/>
    </row>
    <row r="93" spans="3:56" s="4" customFormat="1" x14ac:dyDescent="0.2">
      <c r="C93"/>
      <c r="D93" s="81" t="s">
        <v>127</v>
      </c>
      <c r="E93" s="69"/>
      <c r="F93" s="69"/>
      <c r="G93" s="69"/>
      <c r="H93" s="69"/>
      <c r="I93" s="69"/>
      <c r="J93" s="67">
        <v>97764.45</v>
      </c>
      <c r="K93" s="72">
        <v>228.4</v>
      </c>
      <c r="L93" s="72">
        <v>0</v>
      </c>
      <c r="M93" s="72">
        <v>0</v>
      </c>
      <c r="N93" s="72">
        <v>0</v>
      </c>
      <c r="O93" s="73">
        <v>0</v>
      </c>
      <c r="P93" s="72">
        <v>0</v>
      </c>
      <c r="Q93" s="72">
        <v>0</v>
      </c>
      <c r="R93" s="72">
        <v>0</v>
      </c>
      <c r="S93" s="72">
        <v>0</v>
      </c>
      <c r="T93" s="72">
        <v>10235.93</v>
      </c>
      <c r="U93" s="72">
        <v>0</v>
      </c>
      <c r="V93" s="72">
        <v>0</v>
      </c>
      <c r="W93" s="73">
        <v>0</v>
      </c>
      <c r="X93" s="72">
        <v>0</v>
      </c>
      <c r="Y93" s="72">
        <v>0</v>
      </c>
      <c r="Z93" s="72">
        <v>0</v>
      </c>
      <c r="AA93" s="72">
        <v>0</v>
      </c>
      <c r="AB93" s="72">
        <v>0</v>
      </c>
      <c r="AC93" s="72">
        <v>0</v>
      </c>
      <c r="AD93" s="72">
        <v>0</v>
      </c>
      <c r="AE93" s="72">
        <v>0</v>
      </c>
      <c r="AF93" s="72">
        <v>0</v>
      </c>
      <c r="AG93" s="72">
        <v>0</v>
      </c>
      <c r="AH93" s="73">
        <v>0</v>
      </c>
      <c r="AI93" s="72">
        <v>0</v>
      </c>
      <c r="AJ93" s="72">
        <v>0</v>
      </c>
      <c r="AK93" s="72">
        <v>0</v>
      </c>
      <c r="AL93" s="73">
        <v>302.19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4">
        <f t="shared" si="5"/>
        <v>10766.52</v>
      </c>
      <c r="AS93" s="67">
        <f t="shared" si="4"/>
        <v>108530.97</v>
      </c>
      <c r="AT93" s="70"/>
      <c r="AV93" s="86"/>
      <c r="AW93" s="5"/>
      <c r="AX93" s="5"/>
      <c r="AY93" s="5"/>
      <c r="AZ93" s="5"/>
      <c r="BA93" s="5"/>
      <c r="BB93" s="5"/>
      <c r="BC93" s="5"/>
      <c r="BD93" s="5"/>
    </row>
    <row r="94" spans="3:56" s="4" customFormat="1" hidden="1" x14ac:dyDescent="0.2">
      <c r="C94"/>
      <c r="D94" s="81" t="s">
        <v>128</v>
      </c>
      <c r="E94" s="69"/>
      <c r="F94" s="69"/>
      <c r="G94" s="69"/>
      <c r="H94" s="69"/>
      <c r="I94" s="69"/>
      <c r="J94" s="67">
        <v>0</v>
      </c>
      <c r="K94" s="73">
        <v>0</v>
      </c>
      <c r="L94" s="72">
        <v>0</v>
      </c>
      <c r="M94" s="72">
        <v>0</v>
      </c>
      <c r="N94" s="72">
        <v>0</v>
      </c>
      <c r="O94" s="73">
        <v>0</v>
      </c>
      <c r="P94" s="72">
        <v>0</v>
      </c>
      <c r="Q94" s="72">
        <v>0</v>
      </c>
      <c r="R94" s="72">
        <v>0</v>
      </c>
      <c r="S94" s="72">
        <v>0</v>
      </c>
      <c r="T94" s="73">
        <v>0</v>
      </c>
      <c r="U94" s="72">
        <v>0</v>
      </c>
      <c r="V94" s="72">
        <v>0</v>
      </c>
      <c r="W94" s="73">
        <v>0</v>
      </c>
      <c r="X94" s="72">
        <v>0</v>
      </c>
      <c r="Y94" s="72">
        <v>0</v>
      </c>
      <c r="Z94" s="72">
        <v>0</v>
      </c>
      <c r="AA94" s="72">
        <v>0</v>
      </c>
      <c r="AB94" s="72">
        <v>0</v>
      </c>
      <c r="AC94" s="72">
        <v>0</v>
      </c>
      <c r="AD94" s="72">
        <v>0</v>
      </c>
      <c r="AE94" s="72">
        <v>0</v>
      </c>
      <c r="AF94" s="72">
        <v>0</v>
      </c>
      <c r="AG94" s="72">
        <v>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4">
        <f t="shared" si="5"/>
        <v>0</v>
      </c>
      <c r="AS94" s="67">
        <f t="shared" si="4"/>
        <v>0</v>
      </c>
      <c r="AT94" s="70"/>
      <c r="AV94" s="86"/>
      <c r="AW94" s="5"/>
      <c r="AX94" s="5"/>
      <c r="AY94" s="5"/>
      <c r="AZ94" s="5"/>
      <c r="BA94" s="5"/>
      <c r="BB94" s="5"/>
      <c r="BC94" s="5"/>
      <c r="BD94" s="5"/>
    </row>
    <row r="95" spans="3:56" s="4" customFormat="1" x14ac:dyDescent="0.2">
      <c r="C95"/>
      <c r="D95" s="81" t="s">
        <v>129</v>
      </c>
      <c r="E95" s="69"/>
      <c r="F95" s="69"/>
      <c r="G95" s="69"/>
      <c r="H95" s="69"/>
      <c r="I95" s="69"/>
      <c r="J95" s="67">
        <v>180757</v>
      </c>
      <c r="K95" s="73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72">
        <v>0</v>
      </c>
      <c r="T95" s="73">
        <v>0</v>
      </c>
      <c r="U95" s="72">
        <v>0</v>
      </c>
      <c r="V95" s="72">
        <v>0</v>
      </c>
      <c r="W95" s="72">
        <v>0</v>
      </c>
      <c r="X95" s="72">
        <v>0</v>
      </c>
      <c r="Y95" s="72">
        <v>0</v>
      </c>
      <c r="Z95" s="72">
        <v>0</v>
      </c>
      <c r="AA95" s="72">
        <v>0</v>
      </c>
      <c r="AB95" s="72">
        <v>0</v>
      </c>
      <c r="AC95" s="72">
        <v>0</v>
      </c>
      <c r="AD95" s="72">
        <v>0</v>
      </c>
      <c r="AE95" s="72">
        <v>0</v>
      </c>
      <c r="AF95" s="72">
        <v>0</v>
      </c>
      <c r="AG95" s="72">
        <v>0</v>
      </c>
      <c r="AH95" s="72">
        <v>0</v>
      </c>
      <c r="AI95" s="72">
        <v>0</v>
      </c>
      <c r="AJ95" s="72">
        <v>0</v>
      </c>
      <c r="AK95" s="72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4">
        <f t="shared" si="5"/>
        <v>0</v>
      </c>
      <c r="AS95" s="67">
        <f t="shared" si="4"/>
        <v>180757</v>
      </c>
      <c r="AT95" s="70"/>
      <c r="AV95" s="86"/>
      <c r="AW95" s="5"/>
      <c r="AX95" s="5"/>
      <c r="AY95" s="5"/>
      <c r="AZ95" s="5"/>
      <c r="BA95" s="5"/>
      <c r="BB95" s="5"/>
      <c r="BC95" s="5"/>
      <c r="BD95" s="5"/>
    </row>
    <row r="96" spans="3:56" s="4" customFormat="1" hidden="1" x14ac:dyDescent="0.2">
      <c r="C96"/>
      <c r="D96" s="81" t="s">
        <v>130</v>
      </c>
      <c r="E96" s="69"/>
      <c r="F96" s="69"/>
      <c r="G96" s="69"/>
      <c r="H96" s="69"/>
      <c r="I96" s="69"/>
      <c r="J96" s="67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  <c r="Q96" s="72">
        <v>0</v>
      </c>
      <c r="R96" s="72">
        <v>0</v>
      </c>
      <c r="S96" s="72">
        <v>0</v>
      </c>
      <c r="T96" s="72">
        <v>0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72">
        <v>0</v>
      </c>
      <c r="AA96" s="72">
        <v>0</v>
      </c>
      <c r="AB96" s="72">
        <v>0</v>
      </c>
      <c r="AC96" s="72">
        <v>0</v>
      </c>
      <c r="AD96" s="72">
        <v>0</v>
      </c>
      <c r="AE96" s="72">
        <v>0</v>
      </c>
      <c r="AF96" s="72">
        <v>0</v>
      </c>
      <c r="AG96" s="72">
        <v>0</v>
      </c>
      <c r="AH96" s="73">
        <v>0</v>
      </c>
      <c r="AI96" s="72">
        <v>0</v>
      </c>
      <c r="AJ96" s="72">
        <v>0</v>
      </c>
      <c r="AK96" s="72">
        <v>0</v>
      </c>
      <c r="AL96" s="73">
        <v>0</v>
      </c>
      <c r="AM96" s="73">
        <v>0</v>
      </c>
      <c r="AN96" s="73">
        <v>0</v>
      </c>
      <c r="AO96" s="73">
        <v>0</v>
      </c>
      <c r="AP96" s="73">
        <v>0</v>
      </c>
      <c r="AQ96" s="73">
        <v>0</v>
      </c>
      <c r="AR96" s="74">
        <f t="shared" si="5"/>
        <v>0</v>
      </c>
      <c r="AS96" s="67">
        <f t="shared" si="4"/>
        <v>0</v>
      </c>
      <c r="AT96" s="70"/>
      <c r="AV96" s="86"/>
      <c r="AW96" s="5"/>
      <c r="AX96" s="5"/>
      <c r="AY96" s="5"/>
      <c r="AZ96" s="5"/>
      <c r="BA96" s="5"/>
      <c r="BB96" s="5"/>
      <c r="BC96" s="5"/>
      <c r="BD96" s="5"/>
    </row>
    <row r="97" spans="3:56" s="4" customFormat="1" hidden="1" x14ac:dyDescent="0.2">
      <c r="C97"/>
      <c r="D97" s="81" t="s">
        <v>131</v>
      </c>
      <c r="E97" s="69"/>
      <c r="F97" s="69"/>
      <c r="G97" s="69"/>
      <c r="H97" s="69"/>
      <c r="I97" s="69"/>
      <c r="J97" s="67">
        <v>0</v>
      </c>
      <c r="K97" s="73">
        <v>0</v>
      </c>
      <c r="L97" s="72">
        <v>0</v>
      </c>
      <c r="M97" s="72">
        <v>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72">
        <v>0</v>
      </c>
      <c r="AA97" s="72">
        <v>0</v>
      </c>
      <c r="AB97" s="72">
        <v>0</v>
      </c>
      <c r="AC97" s="72">
        <v>0</v>
      </c>
      <c r="AD97" s="72">
        <v>0</v>
      </c>
      <c r="AE97" s="73">
        <v>0</v>
      </c>
      <c r="AF97" s="73">
        <v>0</v>
      </c>
      <c r="AG97" s="72">
        <v>0</v>
      </c>
      <c r="AH97" s="73">
        <v>0</v>
      </c>
      <c r="AI97" s="73">
        <v>0</v>
      </c>
      <c r="AJ97" s="73">
        <v>0</v>
      </c>
      <c r="AK97" s="73">
        <v>0</v>
      </c>
      <c r="AL97" s="73">
        <v>0</v>
      </c>
      <c r="AM97" s="73">
        <v>0</v>
      </c>
      <c r="AN97" s="73">
        <v>0</v>
      </c>
      <c r="AO97" s="73">
        <v>0</v>
      </c>
      <c r="AP97" s="73">
        <v>0</v>
      </c>
      <c r="AQ97" s="73">
        <v>0</v>
      </c>
      <c r="AR97" s="74">
        <f t="shared" si="5"/>
        <v>0</v>
      </c>
      <c r="AS97" s="67">
        <f t="shared" si="4"/>
        <v>0</v>
      </c>
      <c r="AT97" s="70"/>
      <c r="AV97" s="86"/>
      <c r="AW97" s="5"/>
      <c r="AX97" s="5"/>
      <c r="AY97" s="5"/>
      <c r="AZ97" s="5"/>
      <c r="BA97" s="5"/>
      <c r="BB97" s="5"/>
      <c r="BC97" s="5"/>
      <c r="BD97" s="5"/>
    </row>
    <row r="98" spans="3:56" s="4" customFormat="1" hidden="1" x14ac:dyDescent="0.2">
      <c r="C98"/>
      <c r="D98" s="81" t="s">
        <v>132</v>
      </c>
      <c r="E98" s="69"/>
      <c r="F98" s="69"/>
      <c r="G98" s="90">
        <f>+E98+F98</f>
        <v>0</v>
      </c>
      <c r="H98" s="69"/>
      <c r="I98" s="69"/>
      <c r="J98" s="67">
        <v>0</v>
      </c>
      <c r="K98" s="73">
        <v>0</v>
      </c>
      <c r="L98" s="72">
        <v>0</v>
      </c>
      <c r="M98" s="73">
        <v>0</v>
      </c>
      <c r="N98" s="72">
        <v>0</v>
      </c>
      <c r="O98" s="72">
        <v>0</v>
      </c>
      <c r="P98" s="72">
        <v>0</v>
      </c>
      <c r="Q98" s="72">
        <v>0</v>
      </c>
      <c r="R98" s="72">
        <v>0</v>
      </c>
      <c r="S98" s="73">
        <v>0</v>
      </c>
      <c r="T98" s="72">
        <v>0</v>
      </c>
      <c r="U98" s="72">
        <v>0</v>
      </c>
      <c r="V98" s="72">
        <v>0</v>
      </c>
      <c r="W98" s="73">
        <v>0</v>
      </c>
      <c r="X98" s="72">
        <v>0</v>
      </c>
      <c r="Y98" s="72">
        <v>0</v>
      </c>
      <c r="Z98" s="72">
        <v>0</v>
      </c>
      <c r="AA98" s="72">
        <v>0</v>
      </c>
      <c r="AB98" s="72">
        <v>0</v>
      </c>
      <c r="AC98" s="72">
        <v>0</v>
      </c>
      <c r="AD98" s="72">
        <v>0</v>
      </c>
      <c r="AE98" s="73">
        <v>0</v>
      </c>
      <c r="AF98" s="73">
        <v>0</v>
      </c>
      <c r="AG98" s="72">
        <v>0</v>
      </c>
      <c r="AH98" s="73">
        <v>0</v>
      </c>
      <c r="AI98" s="73">
        <v>0</v>
      </c>
      <c r="AJ98" s="73">
        <v>0</v>
      </c>
      <c r="AK98" s="73">
        <v>0</v>
      </c>
      <c r="AL98" s="73">
        <v>0</v>
      </c>
      <c r="AM98" s="73">
        <v>0</v>
      </c>
      <c r="AN98" s="73">
        <v>0</v>
      </c>
      <c r="AO98" s="73">
        <v>0</v>
      </c>
      <c r="AP98" s="73">
        <v>0</v>
      </c>
      <c r="AQ98" s="73">
        <v>0</v>
      </c>
      <c r="AR98" s="74">
        <f t="shared" si="5"/>
        <v>0</v>
      </c>
      <c r="AS98" s="67">
        <f t="shared" si="4"/>
        <v>0</v>
      </c>
      <c r="AT98" s="70"/>
      <c r="AV98" s="5"/>
      <c r="AW98" s="5"/>
      <c r="AX98" s="5"/>
      <c r="AY98" s="5"/>
      <c r="AZ98" s="5"/>
      <c r="BA98" s="5"/>
      <c r="BB98" s="5"/>
      <c r="BC98" s="5"/>
      <c r="BD98" s="5"/>
    </row>
    <row r="99" spans="3:56" s="4" customFormat="1" ht="12.75" customHeight="1" x14ac:dyDescent="0.2">
      <c r="C99"/>
      <c r="D99" s="81" t="s">
        <v>133</v>
      </c>
      <c r="E99" s="69"/>
      <c r="F99" s="69"/>
      <c r="G99" s="69"/>
      <c r="H99" s="69"/>
      <c r="I99" s="69"/>
      <c r="J99" s="67">
        <v>4043.7</v>
      </c>
      <c r="K99" s="72">
        <v>0</v>
      </c>
      <c r="L99" s="72">
        <v>0</v>
      </c>
      <c r="M99" s="72">
        <v>0</v>
      </c>
      <c r="N99" s="72">
        <v>0</v>
      </c>
      <c r="O99" s="72">
        <v>0</v>
      </c>
      <c r="P99" s="72">
        <v>0</v>
      </c>
      <c r="Q99" s="72">
        <v>0</v>
      </c>
      <c r="R99" s="72">
        <v>0</v>
      </c>
      <c r="S99" s="72">
        <v>498.5</v>
      </c>
      <c r="T99" s="73">
        <v>0</v>
      </c>
      <c r="U99" s="72">
        <v>0</v>
      </c>
      <c r="V99" s="72">
        <v>0</v>
      </c>
      <c r="W99" s="72">
        <v>0</v>
      </c>
      <c r="X99" s="72">
        <v>0</v>
      </c>
      <c r="Y99" s="72">
        <v>0</v>
      </c>
      <c r="Z99" s="72">
        <v>0</v>
      </c>
      <c r="AA99" s="72">
        <v>0</v>
      </c>
      <c r="AB99" s="72">
        <v>0</v>
      </c>
      <c r="AC99" s="72">
        <v>0</v>
      </c>
      <c r="AD99" s="72">
        <v>0</v>
      </c>
      <c r="AE99" s="72">
        <v>0</v>
      </c>
      <c r="AF99" s="73">
        <v>0</v>
      </c>
      <c r="AG99" s="72">
        <v>0</v>
      </c>
      <c r="AH99" s="72">
        <v>0</v>
      </c>
      <c r="AI99" s="72">
        <v>0</v>
      </c>
      <c r="AJ99" s="72">
        <v>0</v>
      </c>
      <c r="AK99" s="72">
        <v>0</v>
      </c>
      <c r="AL99" s="72">
        <v>0</v>
      </c>
      <c r="AM99" s="72">
        <v>0</v>
      </c>
      <c r="AN99" s="72">
        <v>0</v>
      </c>
      <c r="AO99" s="72">
        <v>0</v>
      </c>
      <c r="AP99" s="72">
        <v>0</v>
      </c>
      <c r="AQ99" s="72">
        <v>0</v>
      </c>
      <c r="AR99" s="74">
        <f t="shared" si="5"/>
        <v>498.5</v>
      </c>
      <c r="AS99" s="67">
        <f t="shared" si="4"/>
        <v>4542.2</v>
      </c>
      <c r="AT99" s="70"/>
      <c r="AV99" s="5"/>
      <c r="AW99" s="5"/>
      <c r="AX99" s="5"/>
      <c r="AY99" s="5"/>
      <c r="AZ99" s="5"/>
      <c r="BA99" s="5"/>
      <c r="BB99" s="5"/>
      <c r="BC99" s="5"/>
      <c r="BD99" s="5"/>
    </row>
    <row r="100" spans="3:56" s="4" customFormat="1" hidden="1" x14ac:dyDescent="0.2">
      <c r="C100"/>
      <c r="D100" s="81" t="s">
        <v>134</v>
      </c>
      <c r="E100" s="69"/>
      <c r="F100" s="69"/>
      <c r="G100" s="69"/>
      <c r="H100" s="69"/>
      <c r="I100" s="69"/>
      <c r="J100" s="67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91">
        <v>0</v>
      </c>
      <c r="AL100" s="91">
        <v>0</v>
      </c>
      <c r="AM100" s="91">
        <v>0</v>
      </c>
      <c r="AN100" s="91">
        <v>0</v>
      </c>
      <c r="AO100" s="91">
        <v>0</v>
      </c>
      <c r="AP100" s="91">
        <v>0</v>
      </c>
      <c r="AQ100" s="91">
        <v>0</v>
      </c>
      <c r="AR100" s="74">
        <f t="shared" si="5"/>
        <v>0</v>
      </c>
      <c r="AS100" s="67">
        <f t="shared" si="4"/>
        <v>0</v>
      </c>
      <c r="AT100" s="70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3:56" s="4" customFormat="1" x14ac:dyDescent="0.2">
      <c r="C101"/>
      <c r="D101" s="71" t="s">
        <v>135</v>
      </c>
      <c r="E101" s="69"/>
      <c r="F101" s="69"/>
      <c r="G101" s="69"/>
      <c r="H101" s="69"/>
      <c r="I101" s="69"/>
      <c r="J101" s="67">
        <v>723465.8600000001</v>
      </c>
      <c r="K101" s="73">
        <v>33722.730000000003</v>
      </c>
      <c r="L101" s="73">
        <v>0</v>
      </c>
      <c r="M101" s="73">
        <v>5940.29</v>
      </c>
      <c r="N101" s="73">
        <v>0</v>
      </c>
      <c r="O101" s="73">
        <v>0</v>
      </c>
      <c r="P101" s="73">
        <v>3012.37</v>
      </c>
      <c r="Q101" s="73">
        <v>0</v>
      </c>
      <c r="R101" s="73">
        <v>0</v>
      </c>
      <c r="S101" s="73">
        <v>0</v>
      </c>
      <c r="T101" s="73">
        <v>0</v>
      </c>
      <c r="U101" s="73">
        <v>65.84</v>
      </c>
      <c r="V101" s="73">
        <v>0</v>
      </c>
      <c r="W101" s="73">
        <v>74829.759999999995</v>
      </c>
      <c r="X101" s="73">
        <v>0</v>
      </c>
      <c r="Y101" s="73">
        <v>0</v>
      </c>
      <c r="Z101" s="73">
        <v>0</v>
      </c>
      <c r="AA101" s="73">
        <v>0</v>
      </c>
      <c r="AB101" s="73">
        <v>986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3361.7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4">
        <f t="shared" si="5"/>
        <v>121918.68999999999</v>
      </c>
      <c r="AS101" s="67">
        <f t="shared" si="4"/>
        <v>845384.55</v>
      </c>
      <c r="AT101" s="70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3:56" s="4" customFormat="1" hidden="1" x14ac:dyDescent="0.2">
      <c r="C102"/>
      <c r="D102" s="71" t="s">
        <v>136</v>
      </c>
      <c r="E102" s="92"/>
      <c r="F102" s="92"/>
      <c r="G102" s="92"/>
      <c r="H102" s="92"/>
      <c r="I102" s="92"/>
      <c r="J102" s="82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  <c r="Q102" s="93">
        <v>0</v>
      </c>
      <c r="R102" s="93">
        <v>0</v>
      </c>
      <c r="S102" s="93">
        <v>0</v>
      </c>
      <c r="T102" s="93">
        <v>0</v>
      </c>
      <c r="U102" s="93">
        <v>0</v>
      </c>
      <c r="V102" s="93">
        <v>0</v>
      </c>
      <c r="W102" s="93">
        <v>0</v>
      </c>
      <c r="X102" s="93">
        <v>0</v>
      </c>
      <c r="Y102" s="93">
        <v>0</v>
      </c>
      <c r="Z102" s="93">
        <v>0</v>
      </c>
      <c r="AA102" s="93">
        <v>0</v>
      </c>
      <c r="AB102" s="93">
        <v>0</v>
      </c>
      <c r="AC102" s="93">
        <v>0</v>
      </c>
      <c r="AD102" s="93">
        <v>0</v>
      </c>
      <c r="AE102" s="93">
        <v>0</v>
      </c>
      <c r="AF102" s="93">
        <v>0</v>
      </c>
      <c r="AG102" s="93">
        <v>0</v>
      </c>
      <c r="AH102" s="93">
        <v>0</v>
      </c>
      <c r="AI102" s="93">
        <v>0</v>
      </c>
      <c r="AJ102" s="93">
        <v>0</v>
      </c>
      <c r="AK102" s="93">
        <v>0</v>
      </c>
      <c r="AL102" s="93">
        <v>0</v>
      </c>
      <c r="AM102" s="93">
        <v>0</v>
      </c>
      <c r="AN102" s="93">
        <v>0</v>
      </c>
      <c r="AO102" s="93">
        <v>0</v>
      </c>
      <c r="AP102" s="93">
        <v>0</v>
      </c>
      <c r="AQ102" s="93">
        <v>0</v>
      </c>
      <c r="AR102" s="74">
        <f t="shared" si="5"/>
        <v>0</v>
      </c>
      <c r="AS102" s="67">
        <f t="shared" si="4"/>
        <v>0</v>
      </c>
      <c r="AT102" s="70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3:56" s="4" customFormat="1" hidden="1" x14ac:dyDescent="0.2">
      <c r="C103"/>
      <c r="D103" s="83" t="s">
        <v>137</v>
      </c>
      <c r="E103" s="92"/>
      <c r="F103" s="92"/>
      <c r="G103" s="92"/>
      <c r="H103" s="92"/>
      <c r="I103" s="92"/>
      <c r="J103" s="82">
        <v>0</v>
      </c>
      <c r="K103" s="94">
        <v>0</v>
      </c>
      <c r="L103" s="94">
        <v>0</v>
      </c>
      <c r="M103" s="94">
        <v>0</v>
      </c>
      <c r="N103" s="94">
        <v>0</v>
      </c>
      <c r="O103" s="94">
        <v>0</v>
      </c>
      <c r="P103" s="94">
        <v>0</v>
      </c>
      <c r="Q103" s="94">
        <v>0</v>
      </c>
      <c r="R103" s="94">
        <v>0</v>
      </c>
      <c r="S103" s="94">
        <v>0</v>
      </c>
      <c r="T103" s="94">
        <v>0</v>
      </c>
      <c r="U103" s="94">
        <v>0</v>
      </c>
      <c r="V103" s="94">
        <v>0</v>
      </c>
      <c r="W103" s="94">
        <v>0</v>
      </c>
      <c r="X103" s="94">
        <v>0</v>
      </c>
      <c r="Y103" s="94">
        <v>0</v>
      </c>
      <c r="Z103" s="94">
        <v>0</v>
      </c>
      <c r="AA103" s="94">
        <v>0</v>
      </c>
      <c r="AB103" s="94">
        <v>0</v>
      </c>
      <c r="AC103" s="94">
        <v>0</v>
      </c>
      <c r="AD103" s="94">
        <v>0</v>
      </c>
      <c r="AE103" s="94">
        <v>0</v>
      </c>
      <c r="AF103" s="94">
        <v>0</v>
      </c>
      <c r="AG103" s="94">
        <v>0</v>
      </c>
      <c r="AH103" s="94">
        <v>0</v>
      </c>
      <c r="AI103" s="94">
        <v>0</v>
      </c>
      <c r="AJ103" s="94">
        <v>0</v>
      </c>
      <c r="AK103" s="94">
        <v>0</v>
      </c>
      <c r="AL103" s="94">
        <v>0</v>
      </c>
      <c r="AM103" s="94">
        <v>0</v>
      </c>
      <c r="AN103" s="94">
        <v>0</v>
      </c>
      <c r="AO103" s="94">
        <v>0</v>
      </c>
      <c r="AP103" s="94">
        <v>0</v>
      </c>
      <c r="AQ103" s="94">
        <v>0</v>
      </c>
      <c r="AR103" s="74">
        <f t="shared" si="5"/>
        <v>0</v>
      </c>
      <c r="AS103" s="67">
        <f t="shared" si="4"/>
        <v>0</v>
      </c>
      <c r="AT103" s="70"/>
      <c r="AU103" s="79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3:56" s="4" customFormat="1" x14ac:dyDescent="0.2">
      <c r="D104" s="95"/>
      <c r="E104" s="92"/>
      <c r="F104" s="92"/>
      <c r="G104" s="92"/>
      <c r="H104" s="92"/>
      <c r="I104" s="92"/>
      <c r="J104" s="82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67"/>
      <c r="AS104" s="82"/>
      <c r="AT104" s="70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3:56" s="4" customFormat="1" ht="13.5" thickBot="1" x14ac:dyDescent="0.25">
      <c r="D105" s="30"/>
      <c r="E105" s="92"/>
      <c r="F105" s="96"/>
      <c r="G105" s="96"/>
      <c r="H105" s="92"/>
      <c r="I105" s="96"/>
      <c r="J105" s="82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67"/>
      <c r="AS105" s="82"/>
      <c r="AT105" s="7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3:56" s="63" customFormat="1" ht="13.5" thickBot="1" x14ac:dyDescent="0.25">
      <c r="D106" s="97" t="s">
        <v>138</v>
      </c>
      <c r="E106" s="98">
        <f>SUM(E20:E105)</f>
        <v>47613848</v>
      </c>
      <c r="F106" s="98">
        <f>SUM(F20:F105)</f>
        <v>0</v>
      </c>
      <c r="G106" s="98">
        <f>SUM(G20:G105)</f>
        <v>47613848</v>
      </c>
      <c r="H106" s="98">
        <f>+H20+H35+H73</f>
        <v>0</v>
      </c>
      <c r="I106" s="98">
        <f>+I20+I35+I73</f>
        <v>0</v>
      </c>
      <c r="J106" s="98">
        <f>+J20+J35+J73</f>
        <v>48490695.454999991</v>
      </c>
      <c r="K106" s="98">
        <f>SUM(K21:K105)</f>
        <v>185855.32500000001</v>
      </c>
      <c r="L106" s="98">
        <f>SUM(L21:L105)</f>
        <v>88458.99</v>
      </c>
      <c r="M106" s="98">
        <f t="shared" ref="M106:AJ106" si="6">SUM(M21:M105)</f>
        <v>371557.84</v>
      </c>
      <c r="N106" s="98">
        <f t="shared" si="6"/>
        <v>210165.26</v>
      </c>
      <c r="O106" s="98">
        <f t="shared" si="6"/>
        <v>156716.95000000001</v>
      </c>
      <c r="P106" s="98">
        <f t="shared" si="6"/>
        <v>143979.25</v>
      </c>
      <c r="Q106" s="98">
        <f t="shared" si="6"/>
        <v>34826.06</v>
      </c>
      <c r="R106" s="98">
        <f t="shared" si="6"/>
        <v>153094.35000000003</v>
      </c>
      <c r="S106" s="98">
        <f t="shared" si="6"/>
        <v>617749.69999999995</v>
      </c>
      <c r="T106" s="98">
        <f t="shared" si="6"/>
        <v>84399.63</v>
      </c>
      <c r="U106" s="98">
        <f t="shared" si="6"/>
        <v>429499.46</v>
      </c>
      <c r="V106" s="98">
        <f t="shared" si="6"/>
        <v>78101.919999999998</v>
      </c>
      <c r="W106" s="98">
        <f t="shared" si="6"/>
        <v>201741.82</v>
      </c>
      <c r="X106" s="98">
        <f t="shared" si="6"/>
        <v>37343</v>
      </c>
      <c r="Y106" s="98">
        <f t="shared" si="6"/>
        <v>12392.990000000002</v>
      </c>
      <c r="Z106" s="98">
        <f t="shared" si="6"/>
        <v>664454.98000000021</v>
      </c>
      <c r="AA106" s="98">
        <f t="shared" si="6"/>
        <v>614200.1</v>
      </c>
      <c r="AB106" s="98">
        <f t="shared" si="6"/>
        <v>501763.8</v>
      </c>
      <c r="AC106" s="98">
        <f t="shared" si="6"/>
        <v>701246.66999999993</v>
      </c>
      <c r="AD106" s="98">
        <f t="shared" si="6"/>
        <v>449136.47000000003</v>
      </c>
      <c r="AE106" s="98">
        <f t="shared" si="6"/>
        <v>0</v>
      </c>
      <c r="AF106" s="98">
        <f t="shared" si="6"/>
        <v>0</v>
      </c>
      <c r="AG106" s="98">
        <f t="shared" si="6"/>
        <v>302451.58</v>
      </c>
      <c r="AH106" s="98">
        <f t="shared" si="6"/>
        <v>42871.67</v>
      </c>
      <c r="AI106" s="98">
        <f t="shared" si="6"/>
        <v>52318.73</v>
      </c>
      <c r="AJ106" s="98">
        <f t="shared" si="6"/>
        <v>147917.30000000002</v>
      </c>
      <c r="AK106" s="98">
        <f>SUM(AK21:AK105)</f>
        <v>77869.42</v>
      </c>
      <c r="AL106" s="98">
        <f>SUM(AL21:AL105)</f>
        <v>170273.15000000005</v>
      </c>
      <c r="AM106" s="98">
        <f>SUM(AM21:AM105)</f>
        <v>1484.3600000000001</v>
      </c>
      <c r="AN106" s="98">
        <f>SUM(AN21:AN105)</f>
        <v>0</v>
      </c>
      <c r="AO106" s="98">
        <f>SUM(AO21:AO105)</f>
        <v>0</v>
      </c>
      <c r="AP106" s="98"/>
      <c r="AQ106" s="98"/>
      <c r="AR106" s="98">
        <f>+AR35+AR20+AR73</f>
        <v>6534103.5949999997</v>
      </c>
      <c r="AS106" s="98">
        <f>+AS35+AS20+AS73</f>
        <v>55024799.04999999</v>
      </c>
      <c r="AT106" s="98">
        <f>+G106-AS106</f>
        <v>-7410951.0499999896</v>
      </c>
      <c r="AU106" s="99"/>
      <c r="AV106" s="64"/>
      <c r="AW106" s="64"/>
      <c r="AX106" s="64"/>
      <c r="AY106" s="64"/>
      <c r="AZ106" s="64"/>
      <c r="BA106" s="64"/>
      <c r="BB106" s="64"/>
      <c r="BC106" s="64"/>
      <c r="BD106" s="64"/>
    </row>
    <row r="107" spans="3:56" s="4" customFormat="1" x14ac:dyDescent="0.2">
      <c r="D107" s="10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79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3:56" s="4" customFormat="1" x14ac:dyDescent="0.2">
      <c r="D108" s="10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3:56" s="4" customFormat="1" x14ac:dyDescent="0.2">
      <c r="D109" s="100"/>
      <c r="E109" s="25"/>
      <c r="F109" s="25"/>
      <c r="G109" s="25"/>
      <c r="H109" s="25"/>
      <c r="I109" s="25"/>
      <c r="J109" s="101">
        <f>+J20+J73+J35</f>
        <v>48490695.454999998</v>
      </c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3:56" s="4" customFormat="1" x14ac:dyDescent="0.2">
      <c r="D110" s="10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3:56" s="4" customFormat="1" x14ac:dyDescent="0.2">
      <c r="E111" s="79"/>
      <c r="F111" s="79"/>
      <c r="G111" s="79"/>
      <c r="H111" s="9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3:56" s="4" customFormat="1" x14ac:dyDescent="0.2">
      <c r="E112" s="79"/>
      <c r="F112" s="79"/>
      <c r="G112" s="79"/>
      <c r="H112" s="9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4:56" s="4" customFormat="1" x14ac:dyDescent="0.2">
      <c r="E113" s="102" t="s">
        <v>139</v>
      </c>
      <c r="F113" s="102"/>
      <c r="G113" s="102"/>
      <c r="H113" s="102"/>
      <c r="I113" s="103"/>
      <c r="J113" s="103"/>
      <c r="K113" s="79"/>
      <c r="L113" s="79"/>
      <c r="M113" s="79"/>
      <c r="N113" s="104"/>
      <c r="O113" s="25"/>
      <c r="P113" s="25"/>
      <c r="Q113" s="25"/>
      <c r="R113" s="25"/>
      <c r="S113" s="79"/>
      <c r="T113" s="79"/>
      <c r="U113" s="105" t="s">
        <v>140</v>
      </c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79"/>
      <c r="AS113" s="79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4:56" s="4" customFormat="1" x14ac:dyDescent="0.2">
      <c r="E114" s="103"/>
      <c r="F114" s="103"/>
      <c r="G114" s="103"/>
      <c r="H114" s="107"/>
      <c r="I114" s="103"/>
      <c r="J114" s="103"/>
      <c r="K114" s="79"/>
      <c r="L114" s="79"/>
      <c r="M114" s="79"/>
      <c r="N114" s="25"/>
      <c r="O114" s="108"/>
      <c r="P114" s="109"/>
      <c r="Q114" s="109"/>
      <c r="R114" s="109"/>
      <c r="S114" s="79"/>
      <c r="T114" s="79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79"/>
      <c r="AS114" s="79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4:56" s="4" customFormat="1" x14ac:dyDescent="0.2">
      <c r="E115" s="103"/>
      <c r="F115" s="103"/>
      <c r="G115" s="103"/>
      <c r="H115" s="107"/>
      <c r="I115" s="103"/>
      <c r="J115" s="103"/>
      <c r="K115" s="79"/>
      <c r="L115" s="79"/>
      <c r="M115" s="79"/>
      <c r="N115" s="25"/>
      <c r="O115" s="108"/>
      <c r="P115" s="108"/>
      <c r="Q115" s="108"/>
      <c r="R115" s="108"/>
      <c r="S115" s="79"/>
      <c r="T115" s="79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79"/>
      <c r="AS115" s="79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4:56" s="4" customFormat="1" x14ac:dyDescent="0.2">
      <c r="E116" s="103"/>
      <c r="F116" s="103"/>
      <c r="G116" s="103"/>
      <c r="H116" s="107"/>
      <c r="I116" s="103"/>
      <c r="J116" s="103"/>
      <c r="K116" s="79"/>
      <c r="L116" s="79"/>
      <c r="M116" s="79"/>
      <c r="N116" s="25"/>
      <c r="O116" s="108"/>
      <c r="P116" s="108"/>
      <c r="Q116" s="108"/>
      <c r="R116" s="108"/>
      <c r="S116" s="79"/>
      <c r="T116" s="79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S116" s="79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4:56" s="4" customFormat="1" ht="13.5" thickBot="1" x14ac:dyDescent="0.25">
      <c r="E117" s="110"/>
      <c r="F117" s="110"/>
      <c r="G117" s="110"/>
      <c r="H117" s="111"/>
      <c r="I117" s="111"/>
      <c r="J117" s="103"/>
      <c r="K117" s="79"/>
      <c r="L117" s="79"/>
      <c r="M117" s="79"/>
      <c r="N117" s="25"/>
      <c r="O117" s="108"/>
      <c r="P117" s="108"/>
      <c r="Q117" s="108"/>
      <c r="R117" s="108"/>
      <c r="S117" s="79"/>
      <c r="T117" s="79"/>
      <c r="U117" s="108"/>
      <c r="V117" s="108"/>
      <c r="W117" s="108"/>
      <c r="X117" s="112"/>
      <c r="Y117" s="112"/>
      <c r="Z117" s="112"/>
      <c r="AA117" s="112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79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4:56" s="4" customFormat="1" x14ac:dyDescent="0.2">
      <c r="E118" s="113" t="s">
        <v>141</v>
      </c>
      <c r="F118" s="113"/>
      <c r="G118" s="113"/>
      <c r="H118" s="113"/>
      <c r="I118" s="113"/>
      <c r="J118" s="7"/>
      <c r="K118" s="79"/>
      <c r="L118" s="79"/>
      <c r="M118" s="79"/>
      <c r="N118" s="104"/>
      <c r="O118" s="108"/>
      <c r="P118" s="108"/>
      <c r="Q118" s="108"/>
      <c r="R118" s="108"/>
      <c r="S118" s="79"/>
      <c r="T118" s="79"/>
      <c r="U118" s="114" t="s">
        <v>142</v>
      </c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S118" s="79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4:56" s="4" customFormat="1" x14ac:dyDescent="0.2">
      <c r="J119" s="7"/>
      <c r="K119" s="103"/>
      <c r="L119" s="103"/>
      <c r="M119" s="115"/>
      <c r="N119" s="115"/>
      <c r="O119" s="115"/>
      <c r="P119" s="115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4:56" s="4" customFormat="1" x14ac:dyDescent="0.2">
      <c r="F120" s="116"/>
      <c r="G120" s="116"/>
      <c r="H120" s="116"/>
      <c r="K120" s="79"/>
      <c r="L120" s="79"/>
      <c r="M120" s="117"/>
      <c r="N120" s="117"/>
      <c r="O120" s="117"/>
      <c r="P120" s="117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4:56" s="4" customFormat="1" x14ac:dyDescent="0.2"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4:56" x14ac:dyDescent="0.2">
      <c r="D122"/>
    </row>
  </sheetData>
  <mergeCells count="12">
    <mergeCell ref="E118:I118"/>
    <mergeCell ref="U118:AD118"/>
    <mergeCell ref="M119:P119"/>
    <mergeCell ref="F120:H120"/>
    <mergeCell ref="M120:P120"/>
    <mergeCell ref="D8:AT8"/>
    <mergeCell ref="D9:AT9"/>
    <mergeCell ref="D11:AT11"/>
    <mergeCell ref="D12:AT12"/>
    <mergeCell ref="K15:AD15"/>
    <mergeCell ref="E113:H113"/>
    <mergeCell ref="U113:AD113"/>
  </mergeCells>
  <printOptions horizontalCentered="1"/>
  <pageMargins left="0.9" right="0" top="0" bottom="0" header="0" footer="0"/>
  <pageSetup paperSize="5" scale="2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FEDERAL</vt:lpstr>
      <vt:lpstr>FEDERAL!Área_de_impresión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2017-09-06T21:09:08Z</dcterms:created>
  <dcterms:modified xsi:type="dcterms:W3CDTF">2017-09-06T21:09:18Z</dcterms:modified>
</cp:coreProperties>
</file>